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 activeTab="4"/>
  </bookViews>
  <sheets>
    <sheet name="สินทรัพย์" sheetId="1" r:id="rId1"/>
    <sheet name="หนี้สินและทุน" sheetId="4" r:id="rId2"/>
    <sheet name="หมายเหตุ" sheetId="5" r:id="rId3"/>
    <sheet name="หมายเหตุงบหนี้สิ้น" sheetId="2" r:id="rId4"/>
    <sheet name="หมายเหตุงบหนี้สิน" sheetId="6" r:id="rId5"/>
    <sheet name="หมายเหตุเงินสะสม" sheetId="7" r:id="rId6"/>
    <sheet name="Sheet3" sheetId="3" r:id="rId7"/>
    <sheet name="Sheet1" sheetId="8" r:id="rId8"/>
  </sheets>
  <calcPr calcId="124519"/>
</workbook>
</file>

<file path=xl/calcChain.xml><?xml version="1.0" encoding="utf-8"?>
<calcChain xmlns="http://schemas.openxmlformats.org/spreadsheetml/2006/main">
  <c r="G10" i="6"/>
  <c r="G17" s="1"/>
  <c r="F12" i="4"/>
  <c r="H33" i="7"/>
  <c r="H18"/>
  <c r="H20"/>
  <c r="G16" i="2"/>
  <c r="G16" i="5"/>
  <c r="G10"/>
  <c r="D29" i="8"/>
  <c r="D19"/>
  <c r="F12"/>
  <c r="F10"/>
  <c r="F9" s="1"/>
  <c r="G23" i="5" l="1"/>
  <c r="H21" i="7" l="1"/>
  <c r="H27" s="1"/>
  <c r="H26" s="1"/>
  <c r="G31" i="5"/>
  <c r="G13" i="1"/>
  <c r="G16" s="1"/>
  <c r="F15" i="4"/>
  <c r="F20"/>
  <c r="F21" l="1"/>
</calcChain>
</file>

<file path=xl/sharedStrings.xml><?xml version="1.0" encoding="utf-8"?>
<sst xmlns="http://schemas.openxmlformats.org/spreadsheetml/2006/main" count="315" uniqueCount="217">
  <si>
    <t>งบแสดงฐานะทางการเงิน</t>
  </si>
  <si>
    <t>ณ  วันที่  30  กันยายน  2558</t>
  </si>
  <si>
    <t>ทรัพย์สินตามงบทรัพย์สิน</t>
  </si>
  <si>
    <t>หมายเหตุ</t>
  </si>
  <si>
    <t>สินทรัพย์</t>
  </si>
  <si>
    <t>สินทรัพย์หมุนเวียน</t>
  </si>
  <si>
    <t>เงินสดและเงินฝากธนาคาร</t>
  </si>
  <si>
    <t>รายได้จากรัฐบาลค้างรับ</t>
  </si>
  <si>
    <t>ลูกหนี้เงินทุนโครงการเศรษฐกิจชุมชน</t>
  </si>
  <si>
    <t>ลูกหนี้ภาษีบำรุงท้องที่</t>
  </si>
  <si>
    <t>รวมสินทรัพย์หมุนเวียน</t>
  </si>
  <si>
    <t>สินทรัพย์ไม่หมุนเวียน</t>
  </si>
  <si>
    <t>-</t>
  </si>
  <si>
    <t>รวมสินทรัพย์ไม่หมุนเวียน</t>
  </si>
  <si>
    <t>รวมสินทรัพย์</t>
  </si>
  <si>
    <t>หนี้สิน</t>
  </si>
  <si>
    <t>หนี้สินหมุนเวียน</t>
  </si>
  <si>
    <t>รายจ่ายค้างจ่าย</t>
  </si>
  <si>
    <t>เงินรับฝาก</t>
  </si>
  <si>
    <t>รวมหนี้สินหมุนเวียน</t>
  </si>
  <si>
    <t>หนี้สินไม่หมุนเวียน</t>
  </si>
  <si>
    <t>รวมหนี้สินไม่หมุนเวียน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</si>
  <si>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</si>
  <si>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</si>
  <si>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</si>
  <si>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</si>
  <si>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</si>
  <si>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หมายเหตุประกอบงบแสดงฐานะทางการเงินเป็นส่วนหนึ่งของงบการเงินนี้</t>
  </si>
  <si>
    <t>หมายเหตุประกอบงบแสดงฐานะทางการเงิน</t>
  </si>
  <si>
    <t>สำหรับปี สิ้นสุดวันที่ 30  กันยายน  2558</t>
  </si>
  <si>
    <t>หมายเหตุ 3 เงินสดและเงินฝากธนาคาร</t>
  </si>
  <si>
    <t>ออมสิน</t>
  </si>
  <si>
    <t>ประเภทประจำ</t>
  </si>
  <si>
    <t>ธ.ก.ส.</t>
  </si>
  <si>
    <t>ประเภทออมทรัพย์</t>
  </si>
  <si>
    <t>รวม</t>
  </si>
  <si>
    <t>เงินสด</t>
  </si>
  <si>
    <t>เงินฝากธนาคาร</t>
  </si>
  <si>
    <t>หมายเหตุ 4 รายได้จากรัฐบาลค้างรับ</t>
  </si>
  <si>
    <t>หมายเหตุ 6 ลูกหนี้โครงการเศรษฐกิจชุมชน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</si>
  <si>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</si>
  <si>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</si>
  <si>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</si>
  <si>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</si>
  <si>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</si>
  <si>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</si>
  <si>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จำนวนเงิน</t>
  </si>
  <si>
    <t>ลูกหนี้เงินหมุนเวียนเศรษฐกิจชุมชน ม.1</t>
  </si>
  <si>
    <t>ลูกหนี้เงินหมุนเวียนเศรษฐกิจชุมชน ม.5</t>
  </si>
  <si>
    <t>ลูกหนี้เงินหมุนเวียนเศรษฐกิจชุมชน ม.10</t>
  </si>
  <si>
    <t>เงินงบประมาณ</t>
  </si>
  <si>
    <t>บริหารงานทั่วไป</t>
  </si>
  <si>
    <t>บริหารทั่วไป</t>
  </si>
  <si>
    <t>ค่าตอบแทน</t>
  </si>
  <si>
    <t>ค่าตอบแทนผู้ปฏิบัติราชการอันเป็นประโยชน์แก่ อปท.</t>
  </si>
  <si>
    <t>เคหะและชุมชน</t>
  </si>
  <si>
    <t>ไฟฟ้าและถนน</t>
  </si>
  <si>
    <t>ค่าที่ดินและสิ่งก่อสร้าง</t>
  </si>
  <si>
    <t>เงินอุดหนุนเฉพาะกิจ</t>
  </si>
  <si>
    <t>ค่าก่อสร้างสิ่งสาธารณูปโภค</t>
  </si>
  <si>
    <t>เงินประกันสัญญา</t>
  </si>
  <si>
    <t>ค่าใช้จ่ายในการจัดเก็บภาษีบำรุงท้องที่ 5%</t>
  </si>
  <si>
    <t>ส่วนลดในการจัดเก็บภาษีบำรุงท้องที่ 6%</t>
  </si>
  <si>
    <t xml:space="preserve">เงินทุนโครงการเศรษฐกิจชุมชน </t>
  </si>
  <si>
    <t>รายรับจริงสูงกว่ารายจ่ายจริง</t>
  </si>
  <si>
    <t>บวก</t>
  </si>
  <si>
    <t>รายรับจริงสูงกว่ารายจ่ายจริงหลังหักเงินทุนสำรองเงินสะสม</t>
  </si>
  <si>
    <t>หัก</t>
  </si>
  <si>
    <t xml:space="preserve"> ลูกหนี้ค่าภาษี</t>
  </si>
  <si>
    <t xml:space="preserve"> เงินสะสมที่สามารถนำไปใช้ได้</t>
  </si>
  <si>
    <t>เงินสะสม 1 ตุลาคม 2557</t>
  </si>
  <si>
    <t>เงินสะสม 30  กันยายน  2558</t>
  </si>
  <si>
    <t>เงินสะสม 30 กันยายน 2558  ประกอบด้วย</t>
  </si>
  <si>
    <t>เงินทุนสำรองเงินสะสม 1 ตุลาคม 2557</t>
  </si>
  <si>
    <t>เงินทุนสำรองเงินสะสม ณ 30  กันยายน  2558</t>
  </si>
  <si>
    <t>หมายเหตุ 5 ลูกหนี้ภาษีบำรุงท้องที่</t>
  </si>
  <si>
    <t>องค์การบริหารส่วนตำบลหงษ์เจริญ</t>
  </si>
  <si>
    <t>หมายเหตุ ประกอบงบแสดงฐานะการเงิน</t>
  </si>
  <si>
    <t xml:space="preserve"> สำหรับปี  สิ้นสุดวันที่  30 กันยายน 2558</t>
  </si>
  <si>
    <t>ข้อมูลทั่วไปขององค์การบริหารส่วนตำบลหงษ์เจริญ</t>
  </si>
  <si>
    <t>                ตำบลที่ตั้ง</t>
  </si>
  <si>
    <t xml:space="preserve">                ต.หงษ์เจริญ เป็นตำบลหนึ่งใน 10  ตำบลของอำเภอท่าแซะ ตั้งอยู่ทางทิศเหนือของ อำเภอ </t>
  </si>
  <si>
    <t>ท่าแซะ ระยะทางห่างจากอำเภอท่าแซะ ประมาณ 15 กิโลเมตร</t>
  </si>
  <si>
    <t>พื้นที่</t>
  </si>
  <si>
    <t xml:space="preserve">            มีพื้นที่ประมาณ 141,878  ไร่  หรือประมาณ 251 ตารางกิโลเมตร มากเป็นอันดับ 2  ของอำเภอท่าแซะ  </t>
  </si>
  <si>
    <t>รองจากพื้นที่ตำบลรับร่อ โดยมีอาณาเขตติดต่อกับองค์กรปกครองส่วนท้องถิ่นอื่นๆในอำเภอท่าแซะ ดังนี้</t>
  </si>
  <si>
    <t>                ทิศเหนือ              ติดต่อกับ   ตำบลสลุย,ตำบลสองพี่น้อง</t>
  </si>
  <si>
    <t>                ทิศใต้                  ติดต่อกับ   ตำบลทรัพย์อนันต์ , ตำบลคุริง</t>
  </si>
  <si>
    <t>                ทิศตะวันออก       ติดต่อกับ   อำเภอปะทิว</t>
  </si>
  <si>
    <t xml:space="preserve">                ทิศตะวันตก         ติดต่อกับ   ตำบลรับร่อ </t>
  </si>
  <si>
    <t xml:space="preserve"> เขตการปกครอง</t>
  </si>
  <si>
    <t>                พื้นที่ของตำบลหงษ์เจริญ แบ่งเขตการปกครองออกเป็น 14 หมู่บ้าน ได้แก่</t>
  </si>
  <si>
    <t>                       หมู่ที่ 1  บ้านสามไกร              หมู่ที่ 2 บ้านนายาว</t>
  </si>
  <si>
    <t>                       หมู่ที่ 3 บ้านยายไท                หมู่ที่ 4 บ้านตาหงษ์</t>
  </si>
  <si>
    <t>                       หมู่ที่ 5 บ้านปากด่าน              หมู่ที่ 6 บ้านบึงลัด</t>
  </si>
  <si>
    <t>                       หมู่ที่ 7 บ้านตางิ                   หมู่ที่ 8  บ้านนาทุ่ง</t>
  </si>
  <si>
    <t>                       หมู่ที่ 9 บ้านบางกลอย             หมู่ที่ 10 บ้านธรรมเจริญ</t>
  </si>
  <si>
    <t>                       หมู่ที่ 11 บ้านโป่งบอน             หมู่ที่ 12 บ้านสมานมิตร</t>
  </si>
  <si>
    <t>                       หมู่ที่ 13 บ้านยายหม่น             หมู่ที่ 14 บ้านแหลม</t>
  </si>
  <si>
    <t xml:space="preserve"> ลักษณะภูมิประเทศ</t>
  </si>
  <si>
    <t>                สภาพทั่วไปมีลักษณะเป็นเทือกเขาสลับกับที่ราบที่มีลำน้ำไหลผ่านโดยเริ่มตั้งแต่ด้านทิศตะวันตกของ</t>
  </si>
  <si>
    <t xml:space="preserve">พื้นที่ไปจนจดทิศตะวันออก การวางตัวของภูเขาและที่ราบจะอยู่ในแนวทิศตะวันตกเฉียงใต้ถึงตะวันออกเฉียงเหนือ </t>
  </si>
  <si>
    <t xml:space="preserve">ซึ่งเป็นผลจากการวางตัวของหินและกระบวนปรับระดับต่างๆของธรณีวิทยาของพื้นผิวโลก บริเวณที่เป็นเขา ภูเขา </t>
  </si>
  <si>
    <t>หรือ ที่สูงจะอยู่ทางทิศตะวันตกของตำบลหรือเขตหมู่ที่ 10 บ้านธรรมเจริญ หมู่ที่ 9 บ้านบางกลอย หมู่ที่ 13</t>
  </si>
  <si>
    <t>บ้านยายหม่น พื้นที่ส่วนใหญ่จะเป็นเขตป่าสงวนแห่งชาติ สภาพภูมิประเทศเป็นแบบลูกคลื่นลอนลาดสลับกับที่ราบ</t>
  </si>
  <si>
    <t xml:space="preserve">ซึ่งอยู่ใกล้กับแหล่งน้ำหรือคลองทุกสาย บริเวณเนินเขาหรือภูเขาเตี้ย ๆ ก็มีอยู่บริเวณหมู่ที่ 2 บ้านนายาว หมู่ที่ 3 </t>
  </si>
  <si>
    <t>บ้านยายไท หมู่ที่ 4 บ้านตาหงษ์ หมู่ที่ 5 บ้านปากด่าน หมู่ที่ 7 บ้านตางิ ซึ่งเป็นหมู่บ้านที่อยู่ทางทิศตะวันออก</t>
  </si>
  <si>
    <t>ลักษณะภูมิอากาศ</t>
  </si>
  <si>
    <t xml:space="preserve">             ตำบลหงษ์เจริญเป็นเขตที่ได้รับอิทธิพลจากลมมรสุมตะวันตกเฉียงใต้และลมมรสุมตะวันออกเฉียงเหนือ </t>
  </si>
  <si>
    <t>เป็นเหตุให้มี ฤดูกาลเพียง 2 ฤดู  คือ</t>
  </si>
  <si>
    <t>              *  ฤดูร้อน เริ่มตั้งแต่เดือน กุมภาพันธ์ – พฤษภาคม โดยในช่วงนี้ชายฝั่งทะเลด้านตะวันออกของภาคใต้</t>
  </si>
  <si>
    <t>ได้รับอิทธิพลของลมมรสุมตะวันตกเฉียงใต้</t>
  </si>
  <si>
    <t xml:space="preserve">              *  ฤดูฝนเริ่มตั้งแต่เดือนมิถุนายน – มกราคม ซึ่งเป็นช่วงที่ลมมรสุมตะวันออกเฉียงเหนือพัดผ่าน </t>
  </si>
  <si>
    <t>อ่าวไทยเข้าสู่ภาคใต้เป็นเหตุให้อากาศมีความชื้นสูงดังนั้นเมื่อปะทะแนวเทือกเขาตะนาวศรีจึงทำให้ เกิดฝนตกชุก</t>
  </si>
  <si>
    <t xml:space="preserve">ตลอดพื้นที่ปริมาณน้ำฝนในตำบลหงษ์เจริญ เฉลี่ยประมาณ 1,400 มิลลิเมตรต่อปี อุณหภูมิเฉลี่ย 27องศาเซลเซียส </t>
  </si>
  <si>
    <t>อุณหภูมิสูงสุด 34 องศาเซลเซียส อุณหภูมิต่ำสุด 21 องศาเซลเซียส  ความชื้นตลอดปีเฉลี่ย ประมาณ 82 %</t>
  </si>
  <si>
    <t xml:space="preserve">จำนวนประชากร </t>
  </si>
  <si>
    <t xml:space="preserve">               องค์การบริหารส่วนตำบลหงษ์เจริญมีประชากรรวมทั้งสิ้น 11,524 คน จำแนกเป็น ชาย 5,788 คน </t>
  </si>
  <si>
    <t>หญิง 5,736 คน มีความหนาแน่นเฉลี่ย 46 คน/ตารางกิโลเมตร จำนวนครัวเรือน 4,110 ครัวเรือน</t>
  </si>
  <si>
    <t>วิสัยทัศน์</t>
  </si>
  <si>
    <t>โครงสร้างพื้นฐานเด่น</t>
  </si>
  <si>
    <t>เน้นสุขภาพสมบูรณ์</t>
  </si>
  <si>
    <t>เกื้อกูลประเพณี</t>
  </si>
  <si>
    <t>ดีการเรียนรู้</t>
  </si>
  <si>
    <t>มุ่งสู่เศรษฐกิจพอเพียง</t>
  </si>
  <si>
    <t xml:space="preserve">พันธกิจ ( Mission ) </t>
  </si>
  <si>
    <t>1. จัดสร้างโครงสร้างพื้นฐานต่างๆ เช่น ถนน, ระบบน้ำเพื่อการอุปโภคและบริโภค ให้ครอบคลุมทั้งตำบล</t>
  </si>
  <si>
    <t>2. สนับสนุนกลุ่มอาชีพต่างๆ ภายในตำบลให้ทั่วถึง</t>
  </si>
  <si>
    <t>3. จัดให้มีสถานที่ศึกษาของเด็กในระดับปฐมวัย ส่งเสริมสื่อการเรียนการสอนและพัฒนา ระบบการศึกษาของ</t>
  </si>
  <si>
    <t>โรงเรียนภายในตำบลหงษ์เจริญ</t>
  </si>
  <si>
    <t>4. จัดให้มีสถานที่ออกกำลังกายทั่วถึงทุกหมู่บ้าน</t>
  </si>
  <si>
    <t>5. จัดให้มีอุปกรณ์กีฬาในหมู่บ้านทุกปี</t>
  </si>
  <si>
    <t>6. ให้การส่งเสริมและสนับสนุนผู้สูงอายุให้ครอบคลุมทั้งตำบล</t>
  </si>
  <si>
    <t>7. ให้มีการเรียนรู้ทางการเมืองการปกครอง, สนับสนุนให้ประชาชนมีความรู้ในการเลือกตั้ง</t>
  </si>
  <si>
    <t>หมายเหตุ  1  สรุปนโยบายบัญชีที่สำคัญ</t>
  </si>
  <si>
    <t>1.1  หลักเกณฑ์ในการจัดทำงบแสดงฐานะการเงิน</t>
  </si>
  <si>
    <t>การบันทึกบัญชีเพื่อจัดทำงบแสดงฐานะการเงินเป็นไปตามเกณฑ์เงินสดและเกณฑ์คงค้างตาม</t>
  </si>
  <si>
    <t>ประกาศกระทรวงมหาดไทย เรื่อง หลักเกณฑ์และวิธีปฏิบัติการบันทึกบัญชี  การจัดทำทะเบียน  และ</t>
  </si>
  <si>
    <t>รายงานการเงินขององค์กรปกครองส่วนท้องถิ่น เมื่อวันที่  20  มีนาคม  พ.ศ.2558  และหนังสือสั่งการ</t>
  </si>
  <si>
    <t>ที่เกี่ยวข้อง</t>
  </si>
  <si>
    <t>1.2  รายการเปิดเผยอื่นใด (ถ้ามี)</t>
  </si>
  <si>
    <t>หมายเหตุประกอบงบแสดงฐานะการเงิน</t>
  </si>
  <si>
    <t xml:space="preserve"> สำหรับปี สิ้นสุดวันที่ 30 กันยายน 2558</t>
  </si>
  <si>
    <t>หมายเหตุ 2  งบทรัพย์สิน</t>
  </si>
  <si>
    <t>ประเภททรัพย์สิน</t>
  </si>
  <si>
    <t>ราคาทรัพย์สิน</t>
  </si>
  <si>
    <t>แหล่งที่มาของทรัพย์สิน</t>
  </si>
  <si>
    <t>ชื่อ</t>
  </si>
  <si>
    <t>ก. อสังหาริมทรัพย์</t>
  </si>
  <si>
    <t>1. อาคารสำนักงาน</t>
  </si>
  <si>
    <t>รายได้</t>
  </si>
  <si>
    <t>2. สาธารณูปโภค</t>
  </si>
  <si>
    <t>3. สิ่งก่อสร้างอื่น</t>
  </si>
  <si>
    <t>ข. สังหาริมทรัพย์</t>
  </si>
  <si>
    <t>1. ยานพาหนะและขนส่ง</t>
  </si>
  <si>
    <t>2. เครื่องใช้สำนักงาน</t>
  </si>
  <si>
    <t>3. เครื่องมือเครื่องใช้และอุปกรณ์</t>
  </si>
  <si>
    <t xml:space="preserve">     3.1 ครุภัณฑ์โฆษณาและเผยแพร่</t>
  </si>
  <si>
    <t xml:space="preserve">     3.2 ครุภัณฑ์ไฟฟ้าและวิทยุ</t>
  </si>
  <si>
    <t xml:space="preserve">     3.3 ครุภัณฑ์โยธา</t>
  </si>
  <si>
    <t xml:space="preserve">     3.4 ครุภัณฑ์การเกษตร</t>
  </si>
  <si>
    <t xml:space="preserve">     3.5 ครุภัณฑ์คอมพิวเตอร์</t>
  </si>
  <si>
    <t xml:space="preserve">     3.6 ครุภัณฑ์งานบ้านงานครัว</t>
  </si>
  <si>
    <t xml:space="preserve">     3.7 ครุภัณฑ์อื่นๆ</t>
  </si>
  <si>
    <t>ประโยชน์โดยตรง รวมทั้งทรัพย์สินที่ให้ยืมหรือเช่า ยกเว้นทรัพย์สินทีจัดเก็บไว้เพื่อเป็นการให้บริการสาธารณะ เช่น</t>
  </si>
  <si>
    <t>ถนน  สะพาน ลานกีฬา เป็นต้น</t>
  </si>
  <si>
    <t>เงินอุดหนุนทั่วไประบุวัตถุประสงค์ - ค่าตอบแทนพนักงานจ้าง ผดด.</t>
  </si>
  <si>
    <t>เงินอุดหนุนทั่วไประบุวัตถุประสงค์ - เงินสมทบประกันสังคม ผดด.</t>
  </si>
  <si>
    <t>เงินอุดหนุนทั่วไประบุวัตถุประสงค์ - ค่าเบี้ยยังชีพคนชรา</t>
  </si>
  <si>
    <t>30  ราย</t>
  </si>
  <si>
    <t>116  ราย</t>
  </si>
  <si>
    <t>320  ราย</t>
  </si>
  <si>
    <t>463  ราย</t>
  </si>
  <si>
    <t>หมายเหตุ 7  รายจ่ายค้างจ่าย</t>
  </si>
  <si>
    <t>ลูกหนี้เงินหมุนเวียนเศรษฐกิจชุมชน ม.14</t>
  </si>
  <si>
    <t>รายจ่ายอื่น</t>
  </si>
  <si>
    <t>ค่าจ้างที่ปรึกษาเพื่อศึกษา วิจัย ประเมินผล อบต.</t>
  </si>
  <si>
    <t>ค่าซ่อมแซมและติดตั้งไฟฟ้าสาธารณะ หมู่ 1-14</t>
  </si>
  <si>
    <t>ก่อสร้างเสาธงที่ทำการ อบต.หงษ์เจริญ ม.3</t>
  </si>
  <si>
    <t>ปรับปรุงอาคารที่ทำการ อบต.หงษ์เจริญ ม.3</t>
  </si>
  <si>
    <t>ก่อสร้างถนนลาดยางแคปซีล สายร่มเย็น ซ.1ม.3</t>
  </si>
  <si>
    <t>ปรับพื้นที่ที่ทำการ อบต.หงษ์เจริญ ม.3</t>
  </si>
  <si>
    <t>ต่อเติมอาคารเก็บรถที่ทำการ อบต.หงษ์เจริญ ม.3</t>
  </si>
  <si>
    <t xml:space="preserve">           ทรัพย์สินที่แสดงตามงบทรัพย์สินเป็นกรรมสิทธิ์ขององค์กรปกครองส่วนท้องถิ่นและองค์กรปกครองส่วนท้องถิ่นใช้</t>
  </si>
  <si>
    <t xml:space="preserve">  (นางปิยวรรณ  เลาหภักดี)</t>
  </si>
  <si>
    <t xml:space="preserve">     ผู้อำนวยการกองคลัง</t>
  </si>
  <si>
    <t>ปลัดองค์การบริหารส่วนตำบลหงษ์เจริญ</t>
  </si>
  <si>
    <t>(นายนิยม  สังข์เอียด)</t>
  </si>
  <si>
    <t>นายกองค์การบริหารส่วนตำบลหงษ์เจริญ</t>
  </si>
  <si>
    <t xml:space="preserve"> (นางสุรีรัตน์  จามิกรณ์)</t>
  </si>
  <si>
    <t>ปลัด อบต.หงษ์เจริญ</t>
  </si>
  <si>
    <t>นายก อบต.หงษ์เจริญ</t>
  </si>
  <si>
    <t>หมายเหตุ 8 เงินรับฝาก</t>
  </si>
  <si>
    <t xml:space="preserve">เงินรอคืนจังหวัด </t>
  </si>
  <si>
    <t>เงินอุดหนุนทั่วไประบุวัตถุประสงค์ -ค่าเบี้ยยังชีพคนพิการ</t>
  </si>
  <si>
    <t>เงินอุดหนุนทั่วไประบุวัตถุประสงค์ -ค่าวัสดุการศึกษา</t>
  </si>
  <si>
    <t>เงินอุดหนุนทั่วไประบุวัตถุประสงค์ -ค่าเงินช่วยเหลือการศึกษาบุตร</t>
  </si>
  <si>
    <t>เงินอุดหนุนทั่วไประบุวัตถุประสงค์ -เงินเดือนครูผู้ดูแลเด็ก</t>
  </si>
  <si>
    <t>เงินอุดหนุนทั่วไประบุวัตถุประสงค์ -เงินเพิ่มผู้ดูแลเด็ก</t>
  </si>
  <si>
    <t>เงินอุดหนุนทั่วไประบุวัตถุประสงค์ -โครงการป้องกันและแก้ไขปัญหายาเสพติด</t>
  </si>
  <si>
    <t xml:space="preserve"> -</t>
  </si>
  <si>
    <t xml:space="preserve">   ปลัด อบต.หงษ์เจริญ</t>
  </si>
  <si>
    <t>หมายเหตุ 9  เงินสะสม</t>
  </si>
  <si>
    <r>
      <rPr>
        <u/>
        <sz val="15"/>
        <rFont val="TH SarabunPSK"/>
        <family val="2"/>
      </rPr>
      <t>หัก</t>
    </r>
    <r>
      <rPr>
        <sz val="15"/>
        <rFont val="TH SarabunPSK"/>
        <family val="2"/>
      </rPr>
      <t xml:space="preserve"> 25% ของรายรับจริงสูงกว่ารายจ่ายจริง (เงินทุนสำรองเงินสะสม) </t>
    </r>
  </si>
  <si>
    <t>จ่ายขาดเงินสะสม (หมายเหตุ 9.1)</t>
  </si>
  <si>
    <t>รับคืนเงินมัดจำประกันสัญญา</t>
  </si>
  <si>
    <t>รับคืนเงินเดือนครู และเงินเพิ่มครู ผดด.</t>
  </si>
  <si>
    <t>รับคืนค่าใช้จ่ายในการสนับสนุน อปพร.</t>
  </si>
  <si>
    <t>รับคืนเงินอุดหนุนค่าอาหารกลางวันโรงเรียน</t>
  </si>
  <si>
    <t>รับคืนเงินอุดหนุนส่วนราชการ (อำเภอท่าแซะ)</t>
  </si>
  <si>
    <t>รับคืนเงินอุดหนุนสาธารณสุขมูลฐาน</t>
  </si>
  <si>
    <t>รับคืนเงินโครงการปรองดองสมานฉันท์</t>
  </si>
  <si>
    <t>โครงการเงินอุดหนุนทั่วไปเพื่อพัฒนาประเทศเหลือจ่าย</t>
  </si>
  <si>
    <t>รายจ่ายรอจ่ายเหลือจ่าย</t>
  </si>
  <si>
    <r>
      <rPr>
        <u/>
        <sz val="15"/>
        <color theme="1"/>
        <rFont val="TH SarabunPSK"/>
        <family val="2"/>
      </rPr>
      <t>บวก</t>
    </r>
    <r>
      <rPr>
        <sz val="15"/>
        <color theme="1"/>
        <rFont val="TH SarabunPSK"/>
        <family val="2"/>
      </rPr>
      <t xml:space="preserve">  25%  ของรายรับจริงสูงกว่ารายจ่ายจริง  </t>
    </r>
  </si>
  <si>
    <t>หมายเหตุ 10  เงินทุนสำรองเงินสะสม</t>
  </si>
  <si>
    <t>เงินอุดหนุนเฉพาะกิจค้างจ่าย-วัสดุการศึกษา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</si>
</sst>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charset val="22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5"/>
      <name val="Arial"/>
      <family val="2"/>
    </font>
    <font>
      <u/>
      <sz val="15"/>
      <name val="TH SarabunPSK"/>
      <family val="2"/>
    </font>
    <font>
      <u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2" fillId="0" borderId="0"/>
  </cellStyleXfs>
  <cellXfs count="1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43" fontId="3" fillId="0" borderId="0" xfId="1" applyFont="1"/>
    <xf numFmtId="43" fontId="3" fillId="0" borderId="0" xfId="1" applyFont="1" applyAlignment="1">
      <alignment horizontal="right"/>
    </xf>
    <xf numFmtId="0" fontId="4" fillId="0" borderId="0" xfId="0" applyFont="1"/>
    <xf numFmtId="43" fontId="4" fillId="0" borderId="1" xfId="1" applyFont="1" applyBorder="1"/>
    <xf numFmtId="43" fontId="4" fillId="0" borderId="3" xfId="1" applyFont="1" applyBorder="1" applyAlignment="1">
      <alignment horizontal="right"/>
    </xf>
    <xf numFmtId="43" fontId="4" fillId="0" borderId="0" xfId="1" applyFont="1"/>
    <xf numFmtId="43" fontId="3" fillId="0" borderId="2" xfId="1" applyFont="1" applyBorder="1"/>
    <xf numFmtId="43" fontId="4" fillId="0" borderId="0" xfId="1" applyFont="1" applyBorder="1"/>
    <xf numFmtId="43" fontId="4" fillId="0" borderId="4" xfId="1" applyFont="1" applyBorder="1"/>
    <xf numFmtId="0" fontId="2" fillId="0" borderId="0" xfId="0" applyFont="1"/>
    <xf numFmtId="43" fontId="2" fillId="0" borderId="0" xfId="1" applyFont="1"/>
    <xf numFmtId="0" fontId="8" fillId="0" borderId="0" xfId="0" applyFont="1"/>
    <xf numFmtId="43" fontId="8" fillId="0" borderId="0" xfId="1" applyFont="1"/>
    <xf numFmtId="0" fontId="9" fillId="0" borderId="0" xfId="0" applyFont="1"/>
    <xf numFmtId="43" fontId="9" fillId="0" borderId="0" xfId="1" applyFont="1"/>
    <xf numFmtId="0" fontId="9" fillId="0" borderId="5" xfId="0" applyFont="1" applyBorder="1" applyAlignment="1">
      <alignment horizontal="center"/>
    </xf>
    <xf numFmtId="43" fontId="9" fillId="0" borderId="5" xfId="1" applyFont="1" applyBorder="1" applyAlignment="1">
      <alignment horizontal="center"/>
    </xf>
    <xf numFmtId="0" fontId="9" fillId="0" borderId="0" xfId="0" applyFont="1" applyAlignment="1">
      <alignment horizontal="center"/>
    </xf>
    <xf numFmtId="43" fontId="7" fillId="0" borderId="5" xfId="1" applyFont="1" applyBorder="1"/>
    <xf numFmtId="0" fontId="7" fillId="0" borderId="0" xfId="0" applyFont="1"/>
    <xf numFmtId="0" fontId="3" fillId="0" borderId="0" xfId="0" applyFont="1" applyBorder="1"/>
    <xf numFmtId="43" fontId="3" fillId="0" borderId="0" xfId="1" applyFont="1" applyBorder="1"/>
    <xf numFmtId="0" fontId="4" fillId="0" borderId="0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43" fontId="5" fillId="0" borderId="0" xfId="5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3" fillId="0" borderId="0" xfId="7" applyFont="1"/>
    <xf numFmtId="0" fontId="14" fillId="0" borderId="0" xfId="7" applyFont="1" applyAlignment="1">
      <alignment horizontal="center"/>
    </xf>
    <xf numFmtId="0" fontId="14" fillId="0" borderId="0" xfId="7" applyFont="1" applyAlignment="1">
      <alignment horizontal="left"/>
    </xf>
    <xf numFmtId="0" fontId="14" fillId="0" borderId="15" xfId="7" applyFont="1" applyBorder="1" applyAlignment="1">
      <alignment horizontal="center"/>
    </xf>
    <xf numFmtId="0" fontId="13" fillId="0" borderId="12" xfId="7" applyFont="1" applyBorder="1"/>
    <xf numFmtId="43" fontId="13" fillId="0" borderId="12" xfId="1" applyFont="1" applyBorder="1"/>
    <xf numFmtId="43" fontId="13" fillId="0" borderId="17" xfId="7" applyNumberFormat="1" applyFont="1" applyBorder="1" applyAlignment="1">
      <alignment horizontal="left" vertical="center"/>
    </xf>
    <xf numFmtId="43" fontId="13" fillId="0" borderId="17" xfId="1" applyFont="1" applyBorder="1"/>
    <xf numFmtId="43" fontId="13" fillId="0" borderId="18" xfId="1" applyFont="1" applyBorder="1"/>
    <xf numFmtId="0" fontId="13" fillId="0" borderId="18" xfId="7" applyFont="1" applyBorder="1"/>
    <xf numFmtId="43" fontId="14" fillId="0" borderId="19" xfId="1" applyFont="1" applyBorder="1"/>
    <xf numFmtId="0" fontId="14" fillId="0" borderId="15" xfId="7" applyFont="1" applyBorder="1"/>
    <xf numFmtId="43" fontId="5" fillId="0" borderId="0" xfId="1" applyFont="1" applyAlignment="1">
      <alignment vertical="center"/>
    </xf>
    <xf numFmtId="0" fontId="8" fillId="0" borderId="20" xfId="0" applyFont="1" applyBorder="1"/>
    <xf numFmtId="43" fontId="8" fillId="0" borderId="20" xfId="1" applyFont="1" applyBorder="1"/>
    <xf numFmtId="0" fontId="8" fillId="0" borderId="21" xfId="0" applyFont="1" applyBorder="1"/>
    <xf numFmtId="0" fontId="8" fillId="0" borderId="22" xfId="0" applyFont="1" applyBorder="1"/>
    <xf numFmtId="43" fontId="8" fillId="0" borderId="21" xfId="1" applyFont="1" applyBorder="1"/>
    <xf numFmtId="43" fontId="2" fillId="0" borderId="21" xfId="1" applyFont="1" applyBorder="1"/>
    <xf numFmtId="0" fontId="8" fillId="0" borderId="23" xfId="0" applyFont="1" applyBorder="1"/>
    <xf numFmtId="43" fontId="8" fillId="0" borderId="23" xfId="1" applyFont="1" applyBorder="1"/>
    <xf numFmtId="0" fontId="15" fillId="0" borderId="0" xfId="0" applyFont="1" applyAlignment="1">
      <alignment vertical="center"/>
    </xf>
    <xf numFmtId="0" fontId="15" fillId="0" borderId="0" xfId="7" applyFont="1"/>
    <xf numFmtId="0" fontId="15" fillId="0" borderId="0" xfId="7" applyFont="1" applyAlignment="1">
      <alignment horizontal="center"/>
    </xf>
    <xf numFmtId="0" fontId="14" fillId="0" borderId="9" xfId="7" applyFont="1" applyBorder="1" applyAlignment="1">
      <alignment vertical="center"/>
    </xf>
    <xf numFmtId="0" fontId="13" fillId="0" borderId="10" xfId="7" applyFont="1" applyBorder="1" applyAlignment="1">
      <alignment vertical="center"/>
    </xf>
    <xf numFmtId="0" fontId="13" fillId="0" borderId="11" xfId="7" applyFont="1" applyBorder="1" applyAlignment="1">
      <alignment vertical="center"/>
    </xf>
    <xf numFmtId="43" fontId="13" fillId="0" borderId="12" xfId="1" applyFont="1" applyBorder="1" applyAlignment="1">
      <alignment horizontal="center"/>
    </xf>
    <xf numFmtId="0" fontId="13" fillId="0" borderId="16" xfId="7" applyFont="1" applyBorder="1" applyAlignment="1">
      <alignment vertical="center"/>
    </xf>
    <xf numFmtId="0" fontId="13" fillId="0" borderId="0" xfId="7" applyFont="1" applyBorder="1" applyAlignment="1">
      <alignment vertical="center"/>
    </xf>
    <xf numFmtId="0" fontId="13" fillId="0" borderId="17" xfId="7" applyFont="1" applyBorder="1" applyAlignment="1">
      <alignment vertical="center"/>
    </xf>
    <xf numFmtId="0" fontId="13" fillId="0" borderId="18" xfId="0" applyFont="1" applyBorder="1"/>
    <xf numFmtId="0" fontId="14" fillId="0" borderId="16" xfId="0" applyFont="1" applyBorder="1" applyAlignment="1">
      <alignment horizontal="left"/>
    </xf>
    <xf numFmtId="43" fontId="13" fillId="0" borderId="0" xfId="1" applyFont="1" applyBorder="1"/>
    <xf numFmtId="0" fontId="13" fillId="0" borderId="16" xfId="7" applyFont="1" applyBorder="1"/>
    <xf numFmtId="0" fontId="13" fillId="0" borderId="0" xfId="0" applyFont="1" applyBorder="1"/>
    <xf numFmtId="0" fontId="13" fillId="0" borderId="18" xfId="7" applyFont="1" applyBorder="1" applyAlignment="1">
      <alignment horizontal="left" vertical="center"/>
    </xf>
    <xf numFmtId="0" fontId="13" fillId="0" borderId="16" xfId="0" applyFont="1" applyBorder="1"/>
    <xf numFmtId="0" fontId="13" fillId="0" borderId="0" xfId="7" applyFont="1" applyBorder="1"/>
    <xf numFmtId="0" fontId="13" fillId="0" borderId="17" xfId="7" applyFont="1" applyBorder="1"/>
    <xf numFmtId="0" fontId="13" fillId="0" borderId="0" xfId="0" applyFont="1" applyAlignment="1">
      <alignment vertical="center"/>
    </xf>
    <xf numFmtId="0" fontId="13" fillId="0" borderId="0" xfId="0" applyFont="1" applyBorder="1" applyAlignment="1"/>
    <xf numFmtId="0" fontId="14" fillId="0" borderId="0" xfId="0" applyFont="1" applyBorder="1" applyAlignment="1"/>
    <xf numFmtId="43" fontId="13" fillId="0" borderId="0" xfId="1" applyFont="1" applyAlignment="1">
      <alignment vertical="center"/>
    </xf>
    <xf numFmtId="0" fontId="17" fillId="0" borderId="0" xfId="0" applyFont="1"/>
    <xf numFmtId="0" fontId="16" fillId="0" borderId="0" xfId="0" applyFont="1"/>
    <xf numFmtId="43" fontId="16" fillId="0" borderId="0" xfId="1" applyFont="1"/>
    <xf numFmtId="0" fontId="17" fillId="0" borderId="0" xfId="0" applyFont="1" applyAlignment="1">
      <alignment horizontal="right"/>
    </xf>
    <xf numFmtId="43" fontId="17" fillId="0" borderId="0" xfId="1" applyFont="1" applyAlignment="1">
      <alignment horizontal="right"/>
    </xf>
    <xf numFmtId="43" fontId="17" fillId="0" borderId="0" xfId="1" applyFont="1"/>
    <xf numFmtId="43" fontId="17" fillId="0" borderId="3" xfId="1" applyFont="1" applyBorder="1"/>
    <xf numFmtId="43" fontId="17" fillId="0" borderId="0" xfId="1" applyFont="1" applyBorder="1"/>
    <xf numFmtId="0" fontId="17" fillId="0" borderId="0" xfId="0" applyFont="1" applyAlignment="1"/>
    <xf numFmtId="0" fontId="17" fillId="0" borderId="0" xfId="0" applyFont="1" applyAlignment="1">
      <alignment horizontal="left"/>
    </xf>
    <xf numFmtId="43" fontId="17" fillId="0" borderId="2" xfId="1" applyFont="1" applyBorder="1"/>
    <xf numFmtId="0" fontId="15" fillId="0" borderId="0" xfId="7" applyFont="1" applyAlignment="1">
      <alignment horizontal="left"/>
    </xf>
    <xf numFmtId="0" fontId="17" fillId="0" borderId="0" xfId="0" applyFont="1" applyBorder="1"/>
    <xf numFmtId="0" fontId="13" fillId="0" borderId="0" xfId="2" applyFont="1"/>
    <xf numFmtId="0" fontId="18" fillId="0" borderId="0" xfId="2" applyFont="1"/>
    <xf numFmtId="43" fontId="13" fillId="0" borderId="0" xfId="3" applyFont="1"/>
    <xf numFmtId="9" fontId="13" fillId="0" borderId="0" xfId="2" applyNumberFormat="1" applyFont="1" applyAlignment="1">
      <alignment horizontal="left"/>
    </xf>
    <xf numFmtId="43" fontId="14" fillId="0" borderId="3" xfId="3" applyFont="1" applyBorder="1"/>
    <xf numFmtId="9" fontId="13" fillId="0" borderId="0" xfId="2" applyNumberFormat="1" applyFont="1" applyAlignment="1">
      <alignment horizontal="right"/>
    </xf>
    <xf numFmtId="0" fontId="14" fillId="0" borderId="0" xfId="2" applyFont="1" applyAlignment="1"/>
    <xf numFmtId="4" fontId="13" fillId="0" borderId="0" xfId="2" applyNumberFormat="1" applyFont="1"/>
    <xf numFmtId="4" fontId="17" fillId="0" borderId="0" xfId="0" applyNumberFormat="1" applyFont="1" applyBorder="1"/>
    <xf numFmtId="4" fontId="17" fillId="0" borderId="2" xfId="0" applyNumberFormat="1" applyFont="1" applyBorder="1"/>
    <xf numFmtId="0" fontId="14" fillId="0" borderId="0" xfId="2" applyFont="1" applyAlignment="1">
      <alignment horizontal="left"/>
    </xf>
    <xf numFmtId="0" fontId="16" fillId="0" borderId="0" xfId="0" applyFont="1" applyBorder="1"/>
    <xf numFmtId="43" fontId="16" fillId="0" borderId="0" xfId="1" applyFont="1" applyBorder="1"/>
    <xf numFmtId="0" fontId="17" fillId="0" borderId="0" xfId="0" applyFont="1" applyBorder="1" applyAlignment="1"/>
    <xf numFmtId="4" fontId="13" fillId="0" borderId="2" xfId="2" applyNumberFormat="1" applyFont="1" applyBorder="1"/>
    <xf numFmtId="0" fontId="20" fillId="0" borderId="0" xfId="0" applyFont="1" applyBorder="1"/>
    <xf numFmtId="4" fontId="18" fillId="0" borderId="0" xfId="2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4" fillId="0" borderId="13" xfId="7" applyFont="1" applyBorder="1" applyAlignment="1">
      <alignment horizontal="center"/>
    </xf>
    <xf numFmtId="0" fontId="14" fillId="0" borderId="2" xfId="7" applyFont="1" applyBorder="1" applyAlignment="1">
      <alignment horizontal="center"/>
    </xf>
    <xf numFmtId="0" fontId="14" fillId="0" borderId="14" xfId="7" applyFont="1" applyBorder="1" applyAlignment="1">
      <alignment horizontal="center"/>
    </xf>
    <xf numFmtId="0" fontId="14" fillId="0" borderId="0" xfId="7" applyFont="1" applyAlignment="1">
      <alignment horizontal="center"/>
    </xf>
    <xf numFmtId="0" fontId="14" fillId="0" borderId="9" xfId="7" applyFont="1" applyBorder="1" applyAlignment="1">
      <alignment horizontal="center" vertical="center"/>
    </xf>
    <xf numFmtId="0" fontId="14" fillId="0" borderId="10" xfId="7" applyFont="1" applyBorder="1" applyAlignment="1">
      <alignment horizontal="center" vertical="center"/>
    </xf>
    <xf numFmtId="0" fontId="14" fillId="0" borderId="11" xfId="7" applyFont="1" applyBorder="1" applyAlignment="1">
      <alignment horizontal="center" vertical="center"/>
    </xf>
    <xf numFmtId="0" fontId="14" fillId="0" borderId="13" xfId="7" applyFont="1" applyBorder="1" applyAlignment="1">
      <alignment horizontal="center" vertical="center"/>
    </xf>
    <xf numFmtId="0" fontId="14" fillId="0" borderId="2" xfId="7" applyFont="1" applyBorder="1" applyAlignment="1">
      <alignment horizontal="center" vertical="center"/>
    </xf>
    <xf numFmtId="0" fontId="14" fillId="0" borderId="14" xfId="7" applyFont="1" applyBorder="1" applyAlignment="1">
      <alignment horizontal="center" vertical="center"/>
    </xf>
    <xf numFmtId="0" fontId="14" fillId="0" borderId="12" xfId="7" applyFont="1" applyBorder="1" applyAlignment="1">
      <alignment horizontal="center" vertical="center"/>
    </xf>
    <xf numFmtId="0" fontId="14" fillId="0" borderId="15" xfId="7" applyFont="1" applyBorder="1" applyAlignment="1">
      <alignment horizontal="center" vertical="center"/>
    </xf>
    <xf numFmtId="0" fontId="14" fillId="0" borderId="7" xfId="7" applyFont="1" applyBorder="1" applyAlignment="1">
      <alignment horizontal="center"/>
    </xf>
    <xf numFmtId="0" fontId="14" fillId="0" borderId="6" xfId="7" applyFont="1" applyBorder="1" applyAlignment="1">
      <alignment horizontal="center"/>
    </xf>
  </cellXfs>
  <cellStyles count="8">
    <cellStyle name="Comma 2" xfId="3"/>
    <cellStyle name="Normal 2" xfId="2"/>
    <cellStyle name="เครื่องหมายจุลภาค" xfId="1" builtinId="3"/>
    <cellStyle name="เครื่องหมายจุลภาค 2" xfId="4"/>
    <cellStyle name="เครื่องหมายจุลภาค 3" xfId="5"/>
    <cellStyle name="ปกติ" xfId="0" builtinId="0"/>
    <cellStyle name="ปกติ 2" xfId="6"/>
    <cellStyle name="ปกติ_หมายเหตุงบ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554035</xdr:colOff>
      <xdr:row>29</xdr:row>
      <xdr:rowOff>0</xdr:rowOff>
    </xdr:from>
    <xdr:to>
      <xdr:col>4</xdr:col>
      <xdr:colOff>1436178</xdr:colOff>
      <xdr:row>29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4230685" y="7181850"/>
          <a:ext cx="2494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นายกเทศมนตรี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ตำบลพะโต๊ะ</a:t>
          </a:r>
          <a:endParaRPr lang="th-TH" sz="16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3</xdr:col>
      <xdr:colOff>158750</xdr:colOff>
      <xdr:row>8</xdr:row>
      <xdr:rowOff>0</xdr:rowOff>
    </xdr:from>
    <xdr:to>
      <xdr:col>4</xdr:col>
      <xdr:colOff>229933</xdr:colOff>
      <xdr:row>8</xdr:row>
      <xdr:rowOff>41068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654300" y="2114550"/>
          <a:ext cx="1760537" cy="410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DilleniaUPC"/>
              <a:cs typeface="DilleniaUPC"/>
            </a:rPr>
            <a:t> </a:t>
          </a:r>
          <a:endParaRPr lang="th-TH" sz="1600" b="0" i="0" u="none" strike="noStrike" baseline="0">
            <a:solidFill>
              <a:srgbClr val="000000"/>
            </a:solidFill>
            <a:latin typeface="DilleniaUPC"/>
            <a:cs typeface="Dilleni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A26" sqref="A26:XFD27"/>
    </sheetView>
  </sheetViews>
  <sheetFormatPr defaultRowHeight="21"/>
  <cols>
    <col min="1" max="3" width="9" style="1"/>
    <col min="4" max="4" width="18.875" style="1" customWidth="1"/>
    <col min="5" max="5" width="11.75" style="2" customWidth="1"/>
    <col min="6" max="6" width="7.875" style="2" customWidth="1"/>
    <col min="7" max="7" width="14" style="5" customWidth="1"/>
    <col min="8" max="16384" width="9" style="1"/>
  </cols>
  <sheetData>
    <row r="1" spans="1:7">
      <c r="A1" s="114" t="s">
        <v>76</v>
      </c>
      <c r="B1" s="114"/>
      <c r="C1" s="114"/>
      <c r="D1" s="114"/>
      <c r="E1" s="114"/>
      <c r="F1" s="114"/>
      <c r="G1" s="114"/>
    </row>
    <row r="2" spans="1:7">
      <c r="A2" s="114" t="s">
        <v>0</v>
      </c>
      <c r="B2" s="114"/>
      <c r="C2" s="114"/>
      <c r="D2" s="114"/>
      <c r="E2" s="114"/>
      <c r="F2" s="114"/>
      <c r="G2" s="114"/>
    </row>
    <row r="3" spans="1:7">
      <c r="A3" s="114" t="s">
        <v>1</v>
      </c>
      <c r="B3" s="114"/>
      <c r="C3" s="114"/>
      <c r="D3" s="114"/>
      <c r="E3" s="114"/>
      <c r="F3" s="114"/>
      <c r="G3" s="114"/>
    </row>
    <row r="4" spans="1:7">
      <c r="A4" s="3"/>
      <c r="B4" s="3"/>
      <c r="C4" s="3"/>
      <c r="D4" s="3"/>
      <c r="E4" s="3"/>
      <c r="F4" s="29"/>
      <c r="G4" s="4"/>
    </row>
    <row r="5" spans="1:7">
      <c r="E5" s="2" t="s">
        <v>3</v>
      </c>
    </row>
    <row r="6" spans="1:7" ht="21.75" thickBot="1">
      <c r="A6" s="7" t="s">
        <v>2</v>
      </c>
      <c r="B6" s="7"/>
      <c r="C6" s="7"/>
      <c r="E6" s="2">
        <v>2</v>
      </c>
      <c r="G6" s="8">
        <v>35345432</v>
      </c>
    </row>
    <row r="7" spans="1:7" ht="21.75" thickTop="1">
      <c r="A7" s="7" t="s">
        <v>4</v>
      </c>
      <c r="B7" s="7"/>
      <c r="C7" s="7"/>
    </row>
    <row r="8" spans="1:7">
      <c r="A8" s="7"/>
      <c r="B8" s="7" t="s">
        <v>5</v>
      </c>
      <c r="C8" s="7"/>
    </row>
    <row r="9" spans="1:7">
      <c r="C9" s="1" t="s">
        <v>6</v>
      </c>
      <c r="E9" s="2">
        <v>3</v>
      </c>
      <c r="G9" s="6">
        <v>33205791.510000002</v>
      </c>
    </row>
    <row r="10" spans="1:7">
      <c r="C10" s="1" t="s">
        <v>7</v>
      </c>
      <c r="E10" s="2">
        <v>4</v>
      </c>
      <c r="G10" s="6">
        <v>55042</v>
      </c>
    </row>
    <row r="11" spans="1:7">
      <c r="C11" s="1" t="s">
        <v>9</v>
      </c>
      <c r="E11" s="2">
        <v>5</v>
      </c>
      <c r="G11" s="6">
        <v>229204.59</v>
      </c>
    </row>
    <row r="12" spans="1:7">
      <c r="C12" s="1" t="s">
        <v>8</v>
      </c>
      <c r="E12" s="2">
        <v>6</v>
      </c>
      <c r="G12" s="6">
        <v>183000</v>
      </c>
    </row>
    <row r="13" spans="1:7" s="7" customFormat="1" ht="21.75" thickBot="1">
      <c r="C13" s="7" t="s">
        <v>10</v>
      </c>
      <c r="E13" s="3"/>
      <c r="F13" s="29"/>
      <c r="G13" s="9">
        <f>SUM(G9:G12)</f>
        <v>33673038.100000001</v>
      </c>
    </row>
    <row r="14" spans="1:7" ht="21.75" thickTop="1">
      <c r="B14" s="7" t="s">
        <v>11</v>
      </c>
      <c r="G14" s="6">
        <v>0</v>
      </c>
    </row>
    <row r="15" spans="1:7">
      <c r="C15" s="7" t="s">
        <v>13</v>
      </c>
      <c r="G15" s="5">
        <v>0</v>
      </c>
    </row>
    <row r="16" spans="1:7" ht="21.75" thickBot="1">
      <c r="A16" s="7" t="s">
        <v>14</v>
      </c>
      <c r="G16" s="8">
        <f>G13</f>
        <v>33673038.100000001</v>
      </c>
    </row>
    <row r="17" spans="1:7" ht="21.75" thickTop="1"/>
    <row r="18" spans="1:7">
      <c r="A18" s="115" t="s">
        <v>27</v>
      </c>
      <c r="B18" s="115"/>
      <c r="C18" s="115"/>
      <c r="D18" s="115"/>
      <c r="E18" s="115"/>
      <c r="F18" s="115"/>
      <c r="G18" s="115"/>
    </row>
    <row r="26" spans="1:7" s="40" customFormat="1" ht="19.5">
      <c r="A26" s="61" t="s">
        <v>184</v>
      </c>
      <c r="D26" s="63" t="s">
        <v>189</v>
      </c>
      <c r="G26" s="63" t="s">
        <v>187</v>
      </c>
    </row>
    <row r="27" spans="1:7" s="40" customFormat="1" ht="19.5">
      <c r="A27" s="62" t="s">
        <v>185</v>
      </c>
      <c r="D27" s="63" t="s">
        <v>190</v>
      </c>
      <c r="G27" s="63" t="s">
        <v>191</v>
      </c>
    </row>
  </sheetData>
  <mergeCells count="4">
    <mergeCell ref="A1:G1"/>
    <mergeCell ref="A2:G2"/>
    <mergeCell ref="A3:G3"/>
    <mergeCell ref="A18:G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topLeftCell="A7" workbookViewId="0">
      <selection activeCell="I13" sqref="I13"/>
    </sheetView>
  </sheetViews>
  <sheetFormatPr defaultRowHeight="21"/>
  <cols>
    <col min="1" max="3" width="9" style="1"/>
    <col min="4" max="4" width="24.625" style="1" customWidth="1"/>
    <col min="5" max="5" width="9.25" style="2" customWidth="1"/>
    <col min="6" max="6" width="16.25" style="5" customWidth="1"/>
    <col min="7" max="12" width="9" style="1"/>
    <col min="13" max="13" width="12.25" style="5" bestFit="1" customWidth="1"/>
    <col min="14" max="16384" width="9" style="1"/>
  </cols>
  <sheetData>
    <row r="1" spans="1:13">
      <c r="A1" s="114" t="s">
        <v>76</v>
      </c>
      <c r="B1" s="114"/>
      <c r="C1" s="114"/>
      <c r="D1" s="114"/>
      <c r="E1" s="114"/>
      <c r="F1" s="114"/>
    </row>
    <row r="2" spans="1:13">
      <c r="A2" s="114" t="s">
        <v>0</v>
      </c>
      <c r="B2" s="114"/>
      <c r="C2" s="114"/>
      <c r="D2" s="114"/>
      <c r="E2" s="114"/>
      <c r="F2" s="114"/>
    </row>
    <row r="3" spans="1:13">
      <c r="A3" s="114" t="s">
        <v>1</v>
      </c>
      <c r="B3" s="114"/>
      <c r="C3" s="114"/>
      <c r="D3" s="114"/>
      <c r="E3" s="114"/>
      <c r="F3" s="114"/>
    </row>
    <row r="4" spans="1:13">
      <c r="A4" s="3"/>
      <c r="B4" s="3"/>
      <c r="C4" s="3"/>
      <c r="D4" s="3"/>
      <c r="E4" s="3"/>
      <c r="F4" s="4"/>
    </row>
    <row r="5" spans="1:13">
      <c r="E5" s="2" t="s">
        <v>3</v>
      </c>
    </row>
    <row r="6" spans="1:13" ht="21.75" thickBot="1">
      <c r="A6" s="7" t="s">
        <v>2</v>
      </c>
      <c r="B6" s="7"/>
      <c r="C6" s="7"/>
      <c r="E6" s="2">
        <v>2</v>
      </c>
      <c r="F6" s="8">
        <v>35345432</v>
      </c>
    </row>
    <row r="7" spans="1:13" ht="21.75" thickTop="1">
      <c r="A7" s="7" t="s">
        <v>15</v>
      </c>
      <c r="B7" s="7"/>
      <c r="C7" s="7"/>
    </row>
    <row r="8" spans="1:13">
      <c r="A8" s="7"/>
      <c r="B8" s="7" t="s">
        <v>16</v>
      </c>
      <c r="C8" s="7"/>
    </row>
    <row r="9" spans="1:13">
      <c r="A9" s="7"/>
      <c r="B9" s="7"/>
      <c r="C9" s="1" t="s">
        <v>216</v>
      </c>
      <c r="F9" s="5">
        <v>342000</v>
      </c>
    </row>
    <row r="10" spans="1:13">
      <c r="C10" s="1" t="s">
        <v>17</v>
      </c>
      <c r="E10" s="2">
        <v>7</v>
      </c>
      <c r="F10" s="6">
        <v>2431910</v>
      </c>
    </row>
    <row r="11" spans="1:13">
      <c r="C11" s="1" t="s">
        <v>18</v>
      </c>
      <c r="E11" s="2">
        <v>8</v>
      </c>
      <c r="F11" s="6">
        <v>2840536.26</v>
      </c>
    </row>
    <row r="12" spans="1:13" s="7" customFormat="1" ht="21.75" thickBot="1">
      <c r="C12" s="7" t="s">
        <v>19</v>
      </c>
      <c r="E12" s="3"/>
      <c r="F12" s="9">
        <f>SUM(F9:F11)</f>
        <v>5614446.2599999998</v>
      </c>
      <c r="M12" s="10"/>
    </row>
    <row r="13" spans="1:13" ht="21.75" thickTop="1">
      <c r="B13" s="7" t="s">
        <v>20</v>
      </c>
      <c r="F13" s="6">
        <v>0</v>
      </c>
    </row>
    <row r="14" spans="1:13">
      <c r="C14" s="7" t="s">
        <v>21</v>
      </c>
      <c r="F14" s="5">
        <v>0</v>
      </c>
    </row>
    <row r="15" spans="1:13" ht="21.75" thickBot="1">
      <c r="A15" s="7"/>
      <c r="B15" s="7" t="s">
        <v>22</v>
      </c>
      <c r="F15" s="8">
        <f>F12</f>
        <v>5614446.2599999998</v>
      </c>
    </row>
    <row r="16" spans="1:13" ht="21.75" thickTop="1"/>
    <row r="17" spans="1:13">
      <c r="A17" s="7" t="s">
        <v>23</v>
      </c>
    </row>
    <row r="18" spans="1:13">
      <c r="B18" s="1" t="s">
        <v>23</v>
      </c>
      <c r="E18" s="2">
        <v>9</v>
      </c>
      <c r="F18" s="5">
        <v>12270307.449999999</v>
      </c>
    </row>
    <row r="19" spans="1:13">
      <c r="B19" s="1" t="s">
        <v>24</v>
      </c>
      <c r="E19" s="2">
        <v>10</v>
      </c>
      <c r="F19" s="11">
        <v>15788284.390000001</v>
      </c>
      <c r="K19" s="12"/>
    </row>
    <row r="20" spans="1:13" s="7" customFormat="1" ht="21.75" thickBot="1">
      <c r="B20" s="7" t="s">
        <v>25</v>
      </c>
      <c r="E20" s="3"/>
      <c r="F20" s="8">
        <f>SUM(F18:F19)</f>
        <v>28058591.84</v>
      </c>
      <c r="M20" s="10"/>
    </row>
    <row r="21" spans="1:13" s="7" customFormat="1" ht="22.5" thickTop="1" thickBot="1">
      <c r="A21" s="7" t="s">
        <v>26</v>
      </c>
      <c r="E21" s="3"/>
      <c r="F21" s="13">
        <f>F20+F12</f>
        <v>33673038.100000001</v>
      </c>
      <c r="M21" s="10"/>
    </row>
    <row r="22" spans="1:13" ht="21.75" thickTop="1"/>
    <row r="23" spans="1:13">
      <c r="A23" s="115" t="s">
        <v>27</v>
      </c>
      <c r="B23" s="115"/>
      <c r="C23" s="115"/>
      <c r="D23" s="115"/>
      <c r="E23" s="115"/>
      <c r="F23" s="115"/>
    </row>
    <row r="29" spans="1:13" s="40" customFormat="1" ht="19.5">
      <c r="A29" s="61" t="s">
        <v>184</v>
      </c>
      <c r="D29" s="63" t="s">
        <v>189</v>
      </c>
      <c r="F29" s="63" t="s">
        <v>187</v>
      </c>
    </row>
    <row r="30" spans="1:13" s="40" customFormat="1" ht="19.5">
      <c r="A30" s="62" t="s">
        <v>185</v>
      </c>
      <c r="D30" s="63" t="s">
        <v>190</v>
      </c>
      <c r="F30" s="63" t="s">
        <v>191</v>
      </c>
    </row>
  </sheetData>
  <mergeCells count="4">
    <mergeCell ref="A1:F1"/>
    <mergeCell ref="A2:F2"/>
    <mergeCell ref="A3:F3"/>
    <mergeCell ref="A23:F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A37" sqref="A37:XFD38"/>
    </sheetView>
  </sheetViews>
  <sheetFormatPr defaultRowHeight="19.5"/>
  <cols>
    <col min="1" max="1" width="7.25" style="84" customWidth="1"/>
    <col min="2" max="2" width="5.375" style="84" customWidth="1"/>
    <col min="3" max="3" width="18.125" style="84" customWidth="1"/>
    <col min="4" max="4" width="5.125" style="84" customWidth="1"/>
    <col min="5" max="5" width="9.25" style="84" customWidth="1"/>
    <col min="6" max="6" width="14.75" style="84" customWidth="1"/>
    <col min="7" max="7" width="13.75" style="89" customWidth="1"/>
    <col min="8" max="16384" width="9" style="84"/>
  </cols>
  <sheetData>
    <row r="1" spans="1:7">
      <c r="A1" s="116" t="s">
        <v>76</v>
      </c>
      <c r="B1" s="116"/>
      <c r="C1" s="116"/>
      <c r="D1" s="116"/>
      <c r="E1" s="116"/>
      <c r="F1" s="116"/>
      <c r="G1" s="116"/>
    </row>
    <row r="2" spans="1:7">
      <c r="A2" s="116" t="s">
        <v>28</v>
      </c>
      <c r="B2" s="116"/>
      <c r="C2" s="116"/>
      <c r="D2" s="116"/>
      <c r="E2" s="116"/>
      <c r="F2" s="116"/>
      <c r="G2" s="116"/>
    </row>
    <row r="3" spans="1:7">
      <c r="A3" s="116" t="s">
        <v>29</v>
      </c>
      <c r="B3" s="116"/>
      <c r="C3" s="116"/>
      <c r="D3" s="116"/>
      <c r="E3" s="116"/>
      <c r="F3" s="116"/>
      <c r="G3" s="116"/>
    </row>
    <row r="4" spans="1:7">
      <c r="A4" s="85" t="s">
        <v>30</v>
      </c>
      <c r="B4" s="85"/>
      <c r="C4" s="85"/>
      <c r="D4" s="85"/>
      <c r="E4" s="85"/>
      <c r="F4" s="85"/>
      <c r="G4" s="86"/>
    </row>
    <row r="5" spans="1:7">
      <c r="B5" s="84" t="s">
        <v>36</v>
      </c>
      <c r="F5" s="87"/>
      <c r="G5" s="88" t="s">
        <v>12</v>
      </c>
    </row>
    <row r="6" spans="1:7">
      <c r="B6" s="84" t="s">
        <v>37</v>
      </c>
    </row>
    <row r="7" spans="1:7">
      <c r="C7" s="84" t="s">
        <v>31</v>
      </c>
      <c r="D7" s="84" t="s">
        <v>32</v>
      </c>
      <c r="G7" s="89">
        <v>6154285.4699999997</v>
      </c>
    </row>
    <row r="8" spans="1:7">
      <c r="C8" s="84" t="s">
        <v>33</v>
      </c>
      <c r="D8" s="84" t="s">
        <v>32</v>
      </c>
      <c r="G8" s="89">
        <v>7682129.8600000003</v>
      </c>
    </row>
    <row r="9" spans="1:7">
      <c r="D9" s="84" t="s">
        <v>34</v>
      </c>
      <c r="G9" s="89">
        <v>19369376.18</v>
      </c>
    </row>
    <row r="10" spans="1:7" ht="20.25" thickBot="1">
      <c r="B10" s="84" t="s">
        <v>35</v>
      </c>
      <c r="G10" s="90">
        <f>SUM(G7:G9)</f>
        <v>33205791.509999998</v>
      </c>
    </row>
    <row r="11" spans="1:7" ht="20.25" thickTop="1">
      <c r="G11" s="91"/>
    </row>
    <row r="12" spans="1:7" s="85" customFormat="1">
      <c r="A12" s="85" t="s">
        <v>38</v>
      </c>
      <c r="G12" s="86"/>
    </row>
    <row r="13" spans="1:7">
      <c r="C13" s="92" t="s">
        <v>166</v>
      </c>
      <c r="D13" s="92"/>
      <c r="E13" s="92"/>
      <c r="F13" s="92"/>
      <c r="G13" s="89">
        <v>38092</v>
      </c>
    </row>
    <row r="14" spans="1:7">
      <c r="C14" s="92" t="s">
        <v>167</v>
      </c>
      <c r="D14" s="92"/>
      <c r="E14" s="92"/>
      <c r="F14" s="92"/>
      <c r="G14" s="89">
        <v>2250</v>
      </c>
    </row>
    <row r="15" spans="1:7">
      <c r="C15" s="92" t="s">
        <v>168</v>
      </c>
      <c r="D15" s="92"/>
      <c r="E15" s="92"/>
      <c r="F15" s="92"/>
      <c r="G15" s="89">
        <v>14700</v>
      </c>
    </row>
    <row r="16" spans="1:7" ht="20.25" thickBot="1">
      <c r="B16" s="92" t="s">
        <v>35</v>
      </c>
      <c r="C16" s="92"/>
      <c r="D16" s="92"/>
      <c r="E16" s="92"/>
      <c r="F16" s="92"/>
      <c r="G16" s="90">
        <f>SUM(G13:G15)</f>
        <v>55042</v>
      </c>
    </row>
    <row r="17" spans="1:7" ht="20.25" thickTop="1">
      <c r="B17" s="92"/>
      <c r="C17" s="92"/>
      <c r="D17" s="92"/>
      <c r="E17" s="92"/>
      <c r="F17" s="92"/>
      <c r="G17" s="91"/>
    </row>
    <row r="18" spans="1:7" s="85" customFormat="1">
      <c r="A18" s="85" t="s">
        <v>75</v>
      </c>
      <c r="G18" s="86"/>
    </row>
    <row r="19" spans="1:7">
      <c r="C19" s="84" t="s">
        <v>9</v>
      </c>
      <c r="D19" s="84">
        <v>2545</v>
      </c>
      <c r="E19" s="93">
        <v>-2548</v>
      </c>
      <c r="F19" s="84" t="s">
        <v>169</v>
      </c>
      <c r="G19" s="89">
        <v>6865.59</v>
      </c>
    </row>
    <row r="20" spans="1:7">
      <c r="D20" s="84">
        <v>2549</v>
      </c>
      <c r="E20" s="93">
        <v>-2552</v>
      </c>
      <c r="F20" s="84" t="s">
        <v>170</v>
      </c>
      <c r="G20" s="89">
        <v>39353.040000000001</v>
      </c>
    </row>
    <row r="21" spans="1:7">
      <c r="D21" s="84">
        <v>2553</v>
      </c>
      <c r="E21" s="93">
        <v>-2556</v>
      </c>
      <c r="F21" s="84" t="s">
        <v>171</v>
      </c>
      <c r="G21" s="89">
        <v>101521.94</v>
      </c>
    </row>
    <row r="22" spans="1:7">
      <c r="D22" s="84">
        <v>2557</v>
      </c>
      <c r="E22" s="93">
        <v>-2558</v>
      </c>
      <c r="F22" s="84" t="s">
        <v>172</v>
      </c>
      <c r="G22" s="94">
        <v>81464.02</v>
      </c>
    </row>
    <row r="23" spans="1:7" ht="20.25" thickBot="1">
      <c r="B23" s="84" t="s">
        <v>35</v>
      </c>
      <c r="G23" s="90">
        <f>SUM(G19:G22)</f>
        <v>229204.59000000003</v>
      </c>
    </row>
    <row r="24" spans="1:7" ht="20.25" thickTop="1">
      <c r="G24" s="91"/>
    </row>
    <row r="25" spans="1:7">
      <c r="G25" s="91"/>
    </row>
    <row r="26" spans="1:7" s="85" customFormat="1">
      <c r="A26" s="85" t="s">
        <v>39</v>
      </c>
      <c r="G26" s="86"/>
    </row>
    <row r="27" spans="1:7">
      <c r="C27" s="84" t="s">
        <v>47</v>
      </c>
      <c r="G27" s="89">
        <v>20000</v>
      </c>
    </row>
    <row r="28" spans="1:7">
      <c r="C28" s="84" t="s">
        <v>48</v>
      </c>
      <c r="G28" s="89">
        <v>20000</v>
      </c>
    </row>
    <row r="29" spans="1:7">
      <c r="C29" s="84" t="s">
        <v>49</v>
      </c>
      <c r="G29" s="89">
        <v>73000</v>
      </c>
    </row>
    <row r="30" spans="1:7">
      <c r="C30" s="84" t="s">
        <v>174</v>
      </c>
      <c r="G30" s="89">
        <v>70000</v>
      </c>
    </row>
    <row r="31" spans="1:7" ht="20.25" thickBot="1">
      <c r="B31" s="84" t="s">
        <v>35</v>
      </c>
      <c r="G31" s="90">
        <f>SUM(G27:G30)</f>
        <v>183000</v>
      </c>
    </row>
    <row r="32" spans="1:7" ht="20.25" thickTop="1">
      <c r="G32" s="91"/>
    </row>
    <row r="33" spans="1:7">
      <c r="G33" s="91"/>
    </row>
    <row r="35" spans="1:7">
      <c r="G35" s="91"/>
    </row>
    <row r="36" spans="1:7">
      <c r="G36" s="91"/>
    </row>
    <row r="37" spans="1:7" s="40" customFormat="1">
      <c r="A37" s="61" t="s">
        <v>184</v>
      </c>
      <c r="E37" s="63" t="s">
        <v>189</v>
      </c>
      <c r="G37" s="63" t="s">
        <v>187</v>
      </c>
    </row>
    <row r="38" spans="1:7" s="40" customFormat="1">
      <c r="A38" s="62" t="s">
        <v>185</v>
      </c>
      <c r="E38" s="63" t="s">
        <v>190</v>
      </c>
      <c r="G38" s="63" t="s">
        <v>191</v>
      </c>
    </row>
  </sheetData>
  <mergeCells count="3">
    <mergeCell ref="A1:G1"/>
    <mergeCell ref="A2:G2"/>
    <mergeCell ref="A3:G3"/>
  </mergeCells>
  <pageMargins left="0.70866141732283472" right="0.4" top="0.74803149606299213" bottom="0.39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E27" sqref="E27"/>
    </sheetView>
  </sheetViews>
  <sheetFormatPr defaultRowHeight="18.75"/>
  <cols>
    <col min="1" max="1" width="12.875" style="14" customWidth="1"/>
    <col min="2" max="2" width="16.5" style="14" customWidth="1"/>
    <col min="3" max="3" width="12.875" style="14" customWidth="1"/>
    <col min="4" max="4" width="14.625" style="14" customWidth="1"/>
    <col min="5" max="5" width="30.25" style="14" customWidth="1"/>
    <col min="6" max="6" width="27.875" style="14" customWidth="1"/>
    <col min="7" max="7" width="15.5" style="15" customWidth="1"/>
    <col min="8" max="16384" width="9" style="14"/>
  </cols>
  <sheetData>
    <row r="1" spans="1:7">
      <c r="A1" s="120" t="s">
        <v>76</v>
      </c>
      <c r="B1" s="120"/>
      <c r="C1" s="120"/>
      <c r="D1" s="120"/>
      <c r="E1" s="120"/>
      <c r="F1" s="120"/>
      <c r="G1" s="120"/>
    </row>
    <row r="2" spans="1:7">
      <c r="A2" s="120" t="s">
        <v>28</v>
      </c>
      <c r="B2" s="120"/>
      <c r="C2" s="120"/>
      <c r="D2" s="120"/>
      <c r="E2" s="120"/>
      <c r="F2" s="120"/>
      <c r="G2" s="120"/>
    </row>
    <row r="3" spans="1:7">
      <c r="A3" s="120" t="s">
        <v>29</v>
      </c>
      <c r="B3" s="120"/>
      <c r="C3" s="120"/>
      <c r="D3" s="120"/>
      <c r="E3" s="120"/>
      <c r="F3" s="120"/>
      <c r="G3" s="120"/>
    </row>
    <row r="5" spans="1:7" s="18" customFormat="1" ht="17.25">
      <c r="A5" s="18" t="s">
        <v>173</v>
      </c>
      <c r="G5" s="19"/>
    </row>
    <row r="6" spans="1:7" s="16" customFormat="1" ht="17.25">
      <c r="G6" s="17"/>
    </row>
    <row r="7" spans="1:7" s="22" customFormat="1" ht="25.5" customHeight="1">
      <c r="A7" s="20" t="s">
        <v>40</v>
      </c>
      <c r="B7" s="20" t="s">
        <v>41</v>
      </c>
      <c r="C7" s="20" t="s">
        <v>42</v>
      </c>
      <c r="D7" s="20" t="s">
        <v>43</v>
      </c>
      <c r="E7" s="20" t="s">
        <v>44</v>
      </c>
      <c r="F7" s="20" t="s">
        <v>45</v>
      </c>
      <c r="G7" s="21" t="s">
        <v>46</v>
      </c>
    </row>
    <row r="8" spans="1:7" s="16" customFormat="1" ht="17.25">
      <c r="A8" s="53" t="s">
        <v>50</v>
      </c>
      <c r="B8" s="53" t="s">
        <v>51</v>
      </c>
      <c r="C8" s="53" t="s">
        <v>52</v>
      </c>
      <c r="D8" s="53" t="s">
        <v>53</v>
      </c>
      <c r="E8" s="53" t="s">
        <v>54</v>
      </c>
      <c r="F8" s="53"/>
      <c r="G8" s="54">
        <v>500000</v>
      </c>
    </row>
    <row r="9" spans="1:7" s="16" customFormat="1" ht="17.25">
      <c r="A9" s="55" t="s">
        <v>50</v>
      </c>
      <c r="B9" s="55" t="s">
        <v>175</v>
      </c>
      <c r="C9" s="55" t="s">
        <v>175</v>
      </c>
      <c r="D9" s="55" t="s">
        <v>175</v>
      </c>
      <c r="E9" s="56" t="s">
        <v>175</v>
      </c>
      <c r="F9" s="55" t="s">
        <v>176</v>
      </c>
      <c r="G9" s="57">
        <v>17710</v>
      </c>
    </row>
    <row r="10" spans="1:7" s="16" customFormat="1" ht="17.25">
      <c r="A10" s="55" t="s">
        <v>50</v>
      </c>
      <c r="B10" s="55" t="s">
        <v>55</v>
      </c>
      <c r="C10" s="55" t="s">
        <v>56</v>
      </c>
      <c r="D10" s="55" t="s">
        <v>57</v>
      </c>
      <c r="E10" s="55" t="s">
        <v>59</v>
      </c>
      <c r="F10" s="55" t="s">
        <v>177</v>
      </c>
      <c r="G10" s="57">
        <v>95700</v>
      </c>
    </row>
    <row r="11" spans="1:7" s="16" customFormat="1" ht="17.25">
      <c r="A11" s="55" t="s">
        <v>50</v>
      </c>
      <c r="B11" s="55" t="s">
        <v>55</v>
      </c>
      <c r="C11" s="55" t="s">
        <v>56</v>
      </c>
      <c r="D11" s="55" t="s">
        <v>57</v>
      </c>
      <c r="E11" s="55" t="s">
        <v>59</v>
      </c>
      <c r="F11" s="55" t="s">
        <v>178</v>
      </c>
      <c r="G11" s="57">
        <v>250000</v>
      </c>
    </row>
    <row r="12" spans="1:7" s="16" customFormat="1" ht="17.25">
      <c r="A12" s="55" t="s">
        <v>50</v>
      </c>
      <c r="B12" s="55" t="s">
        <v>55</v>
      </c>
      <c r="C12" s="55" t="s">
        <v>56</v>
      </c>
      <c r="D12" s="55" t="s">
        <v>57</v>
      </c>
      <c r="E12" s="55" t="s">
        <v>59</v>
      </c>
      <c r="F12" s="55" t="s">
        <v>179</v>
      </c>
      <c r="G12" s="57">
        <v>330000</v>
      </c>
    </row>
    <row r="13" spans="1:7">
      <c r="A13" s="55" t="s">
        <v>50</v>
      </c>
      <c r="B13" s="55" t="s">
        <v>55</v>
      </c>
      <c r="C13" s="55" t="s">
        <v>56</v>
      </c>
      <c r="D13" s="55" t="s">
        <v>57</v>
      </c>
      <c r="E13" s="55" t="s">
        <v>59</v>
      </c>
      <c r="F13" s="55" t="s">
        <v>180</v>
      </c>
      <c r="G13" s="58">
        <v>706000</v>
      </c>
    </row>
    <row r="14" spans="1:7">
      <c r="A14" s="55" t="s">
        <v>50</v>
      </c>
      <c r="B14" s="55" t="s">
        <v>55</v>
      </c>
      <c r="C14" s="55" t="s">
        <v>56</v>
      </c>
      <c r="D14" s="55" t="s">
        <v>57</v>
      </c>
      <c r="E14" s="55" t="s">
        <v>59</v>
      </c>
      <c r="F14" s="55" t="s">
        <v>181</v>
      </c>
      <c r="G14" s="58">
        <v>94500</v>
      </c>
    </row>
    <row r="15" spans="1:7" s="16" customFormat="1" ht="17.25">
      <c r="A15" s="59" t="s">
        <v>50</v>
      </c>
      <c r="B15" s="59" t="s">
        <v>55</v>
      </c>
      <c r="C15" s="59" t="s">
        <v>56</v>
      </c>
      <c r="D15" s="59" t="s">
        <v>57</v>
      </c>
      <c r="E15" s="59" t="s">
        <v>59</v>
      </c>
      <c r="F15" s="59" t="s">
        <v>182</v>
      </c>
      <c r="G15" s="60">
        <v>438000</v>
      </c>
    </row>
    <row r="16" spans="1:7" s="24" customFormat="1" ht="27" customHeight="1">
      <c r="A16" s="117" t="s">
        <v>35</v>
      </c>
      <c r="B16" s="118"/>
      <c r="C16" s="118"/>
      <c r="D16" s="118"/>
      <c r="E16" s="118"/>
      <c r="F16" s="119"/>
      <c r="G16" s="23">
        <f>SUM(G8:G15)</f>
        <v>2431910</v>
      </c>
    </row>
    <row r="22" spans="1:6" s="40" customFormat="1" ht="19.5">
      <c r="A22" s="61" t="s">
        <v>184</v>
      </c>
      <c r="D22" s="63" t="s">
        <v>189</v>
      </c>
      <c r="F22" s="63" t="s">
        <v>187</v>
      </c>
    </row>
    <row r="23" spans="1:6" s="40" customFormat="1" ht="19.5">
      <c r="A23" s="62" t="s">
        <v>185</v>
      </c>
      <c r="D23" s="63" t="s">
        <v>186</v>
      </c>
      <c r="F23" s="63" t="s">
        <v>188</v>
      </c>
    </row>
  </sheetData>
  <mergeCells count="4">
    <mergeCell ref="A16:F16"/>
    <mergeCell ref="A1:G1"/>
    <mergeCell ref="A2:G2"/>
    <mergeCell ref="A3:G3"/>
  </mergeCells>
  <pageMargins left="0.39370078740157483" right="0.1574803149606299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>
      <selection activeCell="G11" sqref="G11"/>
    </sheetView>
  </sheetViews>
  <sheetFormatPr defaultRowHeight="21"/>
  <cols>
    <col min="1" max="1" width="9" style="1" customWidth="1"/>
    <col min="2" max="2" width="3.875" style="1" customWidth="1"/>
    <col min="3" max="4" width="9" style="1" customWidth="1"/>
    <col min="5" max="5" width="9" style="1"/>
    <col min="6" max="6" width="26.25" style="1" customWidth="1"/>
    <col min="7" max="7" width="17.25" style="5" customWidth="1"/>
    <col min="8" max="16384" width="9" style="1"/>
  </cols>
  <sheetData>
    <row r="1" spans="1:7">
      <c r="A1" s="114" t="s">
        <v>76</v>
      </c>
      <c r="B1" s="114"/>
      <c r="C1" s="114"/>
      <c r="D1" s="114"/>
      <c r="E1" s="114"/>
      <c r="F1" s="114"/>
      <c r="G1" s="114"/>
    </row>
    <row r="2" spans="1:7">
      <c r="A2" s="114" t="s">
        <v>28</v>
      </c>
      <c r="B2" s="114"/>
      <c r="C2" s="114"/>
      <c r="D2" s="114"/>
      <c r="E2" s="114"/>
      <c r="F2" s="114"/>
      <c r="G2" s="114"/>
    </row>
    <row r="3" spans="1:7">
      <c r="A3" s="114" t="s">
        <v>29</v>
      </c>
      <c r="B3" s="114"/>
      <c r="C3" s="114"/>
      <c r="D3" s="114"/>
      <c r="E3" s="114"/>
      <c r="F3" s="114"/>
      <c r="G3" s="114"/>
    </row>
    <row r="4" spans="1:7" s="84" customFormat="1" ht="19.5">
      <c r="A4" s="85" t="s">
        <v>192</v>
      </c>
      <c r="B4" s="85"/>
      <c r="C4" s="85"/>
      <c r="D4" s="85"/>
      <c r="E4" s="85"/>
      <c r="F4" s="85"/>
      <c r="G4" s="86"/>
    </row>
    <row r="5" spans="1:7" s="96" customFormat="1" ht="19.5">
      <c r="B5" s="97"/>
      <c r="C5" s="98"/>
      <c r="D5" s="98"/>
      <c r="E5" s="98"/>
      <c r="F5" s="98"/>
      <c r="G5" s="99"/>
    </row>
    <row r="6" spans="1:7" s="96" customFormat="1" ht="19.5">
      <c r="B6" s="97" t="s">
        <v>60</v>
      </c>
      <c r="C6" s="98"/>
      <c r="D6" s="98"/>
      <c r="E6" s="98"/>
      <c r="F6" s="98"/>
      <c r="G6" s="99">
        <v>1101558</v>
      </c>
    </row>
    <row r="7" spans="1:7" s="96" customFormat="1" ht="19.5">
      <c r="B7" s="97" t="s">
        <v>61</v>
      </c>
      <c r="C7" s="98"/>
      <c r="D7" s="98"/>
      <c r="E7" s="98"/>
      <c r="F7" s="98"/>
      <c r="G7" s="99">
        <v>48898.43</v>
      </c>
    </row>
    <row r="8" spans="1:7" s="96" customFormat="1" ht="19.5">
      <c r="B8" s="97" t="s">
        <v>62</v>
      </c>
      <c r="C8" s="98"/>
      <c r="D8" s="98"/>
      <c r="E8" s="98"/>
      <c r="F8" s="98"/>
      <c r="G8" s="99">
        <v>109535.38</v>
      </c>
    </row>
    <row r="9" spans="1:7" s="96" customFormat="1" ht="19.5">
      <c r="B9" s="100" t="s">
        <v>63</v>
      </c>
      <c r="C9" s="98"/>
      <c r="D9" s="98"/>
      <c r="E9" s="98"/>
      <c r="F9" s="98"/>
      <c r="G9" s="99">
        <v>1517438.45</v>
      </c>
    </row>
    <row r="10" spans="1:7" s="96" customFormat="1" ht="19.5">
      <c r="B10" s="100" t="s">
        <v>193</v>
      </c>
      <c r="C10" s="98"/>
      <c r="D10" s="98"/>
      <c r="E10" s="98"/>
      <c r="F10" s="98"/>
      <c r="G10" s="99">
        <f>SUM(G11:G16)</f>
        <v>63106</v>
      </c>
    </row>
    <row r="11" spans="1:7" s="96" customFormat="1" ht="19.5">
      <c r="B11" s="102" t="s">
        <v>200</v>
      </c>
      <c r="C11" s="97" t="s">
        <v>199</v>
      </c>
      <c r="D11" s="98"/>
      <c r="E11" s="98"/>
      <c r="F11" s="98"/>
      <c r="G11" s="99">
        <v>5000</v>
      </c>
    </row>
    <row r="12" spans="1:7" s="96" customFormat="1" ht="19.5">
      <c r="B12" s="102" t="s">
        <v>200</v>
      </c>
      <c r="C12" s="97" t="s">
        <v>194</v>
      </c>
      <c r="D12" s="98"/>
      <c r="E12" s="98"/>
      <c r="F12" s="98"/>
      <c r="G12" s="99">
        <v>27200</v>
      </c>
    </row>
    <row r="13" spans="1:7" s="96" customFormat="1" ht="19.5">
      <c r="B13" s="102" t="s">
        <v>200</v>
      </c>
      <c r="C13" s="97" t="s">
        <v>195</v>
      </c>
      <c r="D13" s="98"/>
      <c r="E13" s="98"/>
      <c r="F13" s="98"/>
      <c r="G13" s="99">
        <v>1400</v>
      </c>
    </row>
    <row r="14" spans="1:7" s="96" customFormat="1" ht="19.5">
      <c r="B14" s="102" t="s">
        <v>200</v>
      </c>
      <c r="C14" s="97" t="s">
        <v>196</v>
      </c>
      <c r="D14" s="98"/>
      <c r="E14" s="98"/>
      <c r="F14" s="98"/>
      <c r="G14" s="99">
        <v>1940</v>
      </c>
    </row>
    <row r="15" spans="1:7" s="96" customFormat="1" ht="19.5">
      <c r="B15" s="102" t="s">
        <v>200</v>
      </c>
      <c r="C15" s="97" t="s">
        <v>197</v>
      </c>
      <c r="D15" s="98"/>
      <c r="E15" s="98"/>
      <c r="F15" s="98"/>
      <c r="G15" s="99">
        <v>9400</v>
      </c>
    </row>
    <row r="16" spans="1:7" s="96" customFormat="1" ht="19.5">
      <c r="B16" s="102" t="s">
        <v>200</v>
      </c>
      <c r="C16" s="97" t="s">
        <v>198</v>
      </c>
      <c r="D16" s="98"/>
      <c r="E16" s="98"/>
      <c r="F16" s="98"/>
      <c r="G16" s="99">
        <v>18166</v>
      </c>
    </row>
    <row r="17" spans="3:7" s="96" customFormat="1" ht="20.25" thickBot="1">
      <c r="C17" s="103"/>
      <c r="D17" s="103"/>
      <c r="E17" s="103" t="s">
        <v>35</v>
      </c>
      <c r="F17" s="103"/>
      <c r="G17" s="101">
        <f>SUM(G6:G10)</f>
        <v>2840536.26</v>
      </c>
    </row>
    <row r="18" spans="3:7" s="96" customFormat="1" ht="20.25" thickTop="1">
      <c r="G18" s="91"/>
    </row>
    <row r="19" spans="3:7" s="27" customFormat="1">
      <c r="G19" s="12"/>
    </row>
    <row r="20" spans="3:7" s="25" customFormat="1">
      <c r="C20" s="28"/>
      <c r="D20" s="28"/>
      <c r="E20" s="28"/>
      <c r="F20" s="28"/>
      <c r="G20" s="26"/>
    </row>
    <row r="21" spans="3:7" s="25" customFormat="1">
      <c r="G21" s="26"/>
    </row>
    <row r="22" spans="3:7" s="25" customFormat="1">
      <c r="G22" s="26"/>
    </row>
    <row r="23" spans="3:7" s="40" customFormat="1" ht="19.5">
      <c r="C23" s="61" t="s">
        <v>184</v>
      </c>
      <c r="D23" s="62"/>
      <c r="F23" s="95" t="s">
        <v>189</v>
      </c>
      <c r="G23" s="63" t="s">
        <v>187</v>
      </c>
    </row>
    <row r="24" spans="3:7" s="40" customFormat="1" ht="19.5">
      <c r="C24" s="62" t="s">
        <v>185</v>
      </c>
      <c r="D24" s="62"/>
      <c r="F24" s="95" t="s">
        <v>201</v>
      </c>
      <c r="G24" s="63" t="s">
        <v>191</v>
      </c>
    </row>
    <row r="25" spans="3:7" s="25" customFormat="1">
      <c r="G25" s="26"/>
    </row>
    <row r="26" spans="3:7" s="25" customFormat="1">
      <c r="G26" s="26"/>
    </row>
    <row r="27" spans="3:7" s="25" customFormat="1">
      <c r="G27" s="26"/>
    </row>
    <row r="28" spans="3:7" s="25" customFormat="1">
      <c r="G28" s="26"/>
    </row>
    <row r="29" spans="3:7" s="25" customFormat="1">
      <c r="G29" s="26"/>
    </row>
    <row r="30" spans="3:7" s="25" customFormat="1">
      <c r="G30" s="26"/>
    </row>
    <row r="31" spans="3:7" s="25" customFormat="1">
      <c r="G31" s="26"/>
    </row>
    <row r="32" spans="3:7" s="25" customFormat="1">
      <c r="G32" s="26"/>
    </row>
    <row r="33" spans="7:7" s="25" customFormat="1">
      <c r="G33" s="26"/>
    </row>
    <row r="34" spans="7:7" s="27" customFormat="1">
      <c r="G34" s="12"/>
    </row>
    <row r="35" spans="7:7" s="25" customFormat="1">
      <c r="G35" s="26"/>
    </row>
    <row r="36" spans="7:7" s="25" customFormat="1">
      <c r="G36" s="26"/>
    </row>
    <row r="37" spans="7:7" s="25" customFormat="1">
      <c r="G37" s="26"/>
    </row>
    <row r="38" spans="7:7" s="25" customFormat="1">
      <c r="G38" s="26"/>
    </row>
    <row r="39" spans="7:7" s="25" customFormat="1">
      <c r="G39" s="26"/>
    </row>
    <row r="40" spans="7:7" s="25" customFormat="1">
      <c r="G40" s="26"/>
    </row>
    <row r="41" spans="7:7" s="25" customFormat="1">
      <c r="G41" s="26"/>
    </row>
    <row r="42" spans="7:7" s="25" customFormat="1">
      <c r="G42" s="26"/>
    </row>
    <row r="43" spans="7:7" s="25" customFormat="1">
      <c r="G43" s="26"/>
    </row>
    <row r="44" spans="7:7" s="25" customFormat="1">
      <c r="G44" s="26"/>
    </row>
    <row r="45" spans="7:7" s="25" customFormat="1">
      <c r="G45" s="26"/>
    </row>
    <row r="46" spans="7:7" s="25" customFormat="1">
      <c r="G46" s="26"/>
    </row>
    <row r="47" spans="7:7" s="25" customFormat="1">
      <c r="G47" s="26"/>
    </row>
    <row r="48" spans="7:7" s="25" customFormat="1">
      <c r="G48" s="26"/>
    </row>
    <row r="49" spans="7:7" s="25" customFormat="1">
      <c r="G49" s="26"/>
    </row>
    <row r="50" spans="7:7" s="25" customFormat="1">
      <c r="G50" s="26"/>
    </row>
  </sheetData>
  <mergeCells count="3">
    <mergeCell ref="A1:G1"/>
    <mergeCell ref="A2:G2"/>
    <mergeCell ref="A3:G3"/>
  </mergeCells>
  <pageMargins left="0.70866141732283472" right="0.51181102362204722" top="1.1399999999999999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8"/>
  <sheetViews>
    <sheetView workbookViewId="0">
      <selection activeCell="D40" sqref="D40"/>
    </sheetView>
  </sheetViews>
  <sheetFormatPr defaultRowHeight="21"/>
  <cols>
    <col min="1" max="1" width="4.25" style="1" customWidth="1"/>
    <col min="2" max="3" width="9" style="1" customWidth="1"/>
    <col min="4" max="4" width="16.125" style="1" customWidth="1"/>
    <col min="5" max="5" width="14.375" style="1" customWidth="1"/>
    <col min="6" max="6" width="11.375" style="1" customWidth="1"/>
    <col min="7" max="7" width="11.625" style="1" customWidth="1"/>
    <col min="8" max="8" width="13.125" style="5" customWidth="1"/>
    <col min="9" max="16384" width="9" style="1"/>
  </cols>
  <sheetData>
    <row r="1" spans="1:8">
      <c r="A1" s="114" t="s">
        <v>76</v>
      </c>
      <c r="B1" s="114"/>
      <c r="C1" s="114"/>
      <c r="D1" s="114"/>
      <c r="E1" s="114"/>
      <c r="F1" s="114"/>
      <c r="G1" s="114"/>
      <c r="H1" s="114"/>
    </row>
    <row r="2" spans="1:8">
      <c r="A2" s="114" t="s">
        <v>28</v>
      </c>
      <c r="B2" s="114"/>
      <c r="C2" s="114"/>
      <c r="D2" s="114"/>
      <c r="E2" s="114"/>
      <c r="F2" s="114"/>
      <c r="G2" s="114"/>
      <c r="H2" s="114"/>
    </row>
    <row r="3" spans="1:8">
      <c r="A3" s="114" t="s">
        <v>29</v>
      </c>
      <c r="B3" s="114"/>
      <c r="C3" s="114"/>
      <c r="D3" s="114"/>
      <c r="E3" s="114"/>
      <c r="F3" s="114"/>
      <c r="G3" s="114"/>
      <c r="H3" s="114"/>
    </row>
    <row r="4" spans="1:8">
      <c r="A4" s="3"/>
      <c r="B4" s="3"/>
      <c r="C4" s="3"/>
      <c r="D4" s="3"/>
      <c r="E4" s="3"/>
      <c r="F4" s="3"/>
    </row>
    <row r="5" spans="1:8">
      <c r="A5" s="7" t="s">
        <v>202</v>
      </c>
      <c r="B5" s="7"/>
      <c r="C5" s="7"/>
      <c r="D5" s="7"/>
      <c r="E5" s="7"/>
      <c r="F5" s="7"/>
    </row>
    <row r="6" spans="1:8" s="96" customFormat="1" ht="19.5">
      <c r="A6" s="96" t="s">
        <v>70</v>
      </c>
      <c r="B6" s="97"/>
      <c r="C6" s="98"/>
      <c r="D6" s="98"/>
      <c r="E6" s="98"/>
      <c r="F6" s="98"/>
      <c r="H6" s="91">
        <v>26149234.989999998</v>
      </c>
    </row>
    <row r="7" spans="1:8" s="96" customFormat="1" ht="19.5">
      <c r="B7" s="97" t="s">
        <v>64</v>
      </c>
      <c r="C7" s="98"/>
      <c r="D7" s="98"/>
      <c r="E7" s="98"/>
      <c r="F7" s="104">
        <v>10393342.43</v>
      </c>
      <c r="H7" s="91"/>
    </row>
    <row r="8" spans="1:8" s="96" customFormat="1" ht="19.5">
      <c r="B8" s="97" t="s">
        <v>203</v>
      </c>
      <c r="C8" s="98"/>
      <c r="D8" s="98"/>
      <c r="E8" s="98"/>
      <c r="F8" s="111">
        <v>2598335.61</v>
      </c>
      <c r="H8" s="91"/>
    </row>
    <row r="9" spans="1:8" s="96" customFormat="1" ht="19.5">
      <c r="A9" s="112" t="s">
        <v>65</v>
      </c>
      <c r="B9" s="97" t="s">
        <v>66</v>
      </c>
      <c r="C9" s="98"/>
      <c r="D9" s="98"/>
      <c r="E9" s="98"/>
      <c r="F9" s="98"/>
      <c r="G9" s="105">
        <v>7795006.8200000003</v>
      </c>
      <c r="H9" s="91"/>
    </row>
    <row r="10" spans="1:8" s="96" customFormat="1" ht="19.5">
      <c r="B10" s="97" t="s">
        <v>205</v>
      </c>
      <c r="C10" s="98"/>
      <c r="D10" s="98"/>
      <c r="E10" s="98"/>
      <c r="F10" s="98"/>
      <c r="G10" s="105">
        <v>300</v>
      </c>
      <c r="H10" s="91"/>
    </row>
    <row r="11" spans="1:8" s="96" customFormat="1" ht="19.5">
      <c r="B11" s="97" t="s">
        <v>206</v>
      </c>
      <c r="C11" s="98"/>
      <c r="D11" s="98"/>
      <c r="E11" s="98"/>
      <c r="F11" s="98"/>
      <c r="G11" s="105">
        <v>69677.399999999994</v>
      </c>
      <c r="H11" s="91"/>
    </row>
    <row r="12" spans="1:8" s="96" customFormat="1" ht="19.5">
      <c r="B12" s="97" t="s">
        <v>207</v>
      </c>
      <c r="C12" s="98"/>
      <c r="D12" s="98"/>
      <c r="E12" s="98"/>
      <c r="F12" s="98"/>
      <c r="G12" s="105">
        <v>2400</v>
      </c>
      <c r="H12" s="91"/>
    </row>
    <row r="13" spans="1:8" s="96" customFormat="1" ht="19.5">
      <c r="B13" s="97" t="s">
        <v>208</v>
      </c>
      <c r="C13" s="98"/>
      <c r="D13" s="98"/>
      <c r="E13" s="98"/>
      <c r="F13" s="98"/>
      <c r="G13" s="105">
        <v>6235</v>
      </c>
      <c r="H13" s="91"/>
    </row>
    <row r="14" spans="1:8" s="96" customFormat="1" ht="19.5">
      <c r="B14" s="97" t="s">
        <v>209</v>
      </c>
      <c r="C14" s="98"/>
      <c r="D14" s="98"/>
      <c r="E14" s="98"/>
      <c r="F14" s="98"/>
      <c r="G14" s="105">
        <v>6000</v>
      </c>
      <c r="H14" s="91"/>
    </row>
    <row r="15" spans="1:8" s="96" customFormat="1" ht="19.5">
      <c r="B15" s="97" t="s">
        <v>210</v>
      </c>
      <c r="C15" s="98"/>
      <c r="D15" s="98"/>
      <c r="E15" s="98"/>
      <c r="F15" s="98"/>
      <c r="G15" s="105">
        <v>863</v>
      </c>
      <c r="H15" s="91"/>
    </row>
    <row r="16" spans="1:8" s="96" customFormat="1" ht="19.5">
      <c r="B16" s="97" t="s">
        <v>211</v>
      </c>
      <c r="C16" s="98"/>
      <c r="D16" s="98"/>
      <c r="E16" s="98"/>
      <c r="F16" s="98"/>
      <c r="G16" s="105">
        <v>1500</v>
      </c>
      <c r="H16" s="91"/>
    </row>
    <row r="17" spans="1:8" s="96" customFormat="1" ht="19.5">
      <c r="B17" s="97" t="s">
        <v>212</v>
      </c>
      <c r="C17" s="98"/>
      <c r="D17" s="98"/>
      <c r="E17" s="98"/>
      <c r="F17" s="98"/>
      <c r="G17" s="105">
        <v>2244</v>
      </c>
      <c r="H17" s="91"/>
    </row>
    <row r="18" spans="1:8" s="96" customFormat="1" ht="19.5">
      <c r="B18" s="100" t="s">
        <v>213</v>
      </c>
      <c r="C18" s="98"/>
      <c r="D18" s="98"/>
      <c r="E18" s="98"/>
      <c r="F18" s="98"/>
      <c r="G18" s="106">
        <v>220552</v>
      </c>
      <c r="H18" s="91">
        <f>SUM(G9:G18)</f>
        <v>8104778.2200000007</v>
      </c>
    </row>
    <row r="19" spans="1:8" s="96" customFormat="1" ht="19.5">
      <c r="C19" s="98"/>
      <c r="D19" s="98"/>
      <c r="E19" s="98"/>
      <c r="F19" s="98"/>
      <c r="H19" s="91"/>
    </row>
    <row r="20" spans="1:8" s="96" customFormat="1" ht="19.5">
      <c r="A20" s="112" t="s">
        <v>67</v>
      </c>
      <c r="B20" s="100" t="s">
        <v>204</v>
      </c>
      <c r="C20" s="98"/>
      <c r="D20" s="98"/>
      <c r="E20" s="98"/>
      <c r="F20" s="98"/>
      <c r="G20" s="106">
        <v>21983705.760000002</v>
      </c>
      <c r="H20" s="94">
        <f>+G20</f>
        <v>21983705.760000002</v>
      </c>
    </row>
    <row r="21" spans="1:8" s="96" customFormat="1" ht="20.25" thickBot="1">
      <c r="A21" s="96" t="s">
        <v>71</v>
      </c>
      <c r="B21" s="100"/>
      <c r="C21" s="98"/>
      <c r="D21" s="98"/>
      <c r="E21" s="98"/>
      <c r="F21" s="98"/>
      <c r="H21" s="90">
        <f>H6+H18-H20</f>
        <v>12270307.449999999</v>
      </c>
    </row>
    <row r="22" spans="1:8" s="96" customFormat="1" ht="20.25" thickTop="1">
      <c r="B22" s="107"/>
      <c r="C22" s="107"/>
      <c r="D22" s="107"/>
      <c r="E22" s="107"/>
      <c r="F22" s="107"/>
      <c r="H22" s="91"/>
    </row>
    <row r="23" spans="1:8" s="96" customFormat="1" ht="19.5">
      <c r="H23" s="91"/>
    </row>
    <row r="24" spans="1:8" s="108" customFormat="1" ht="19.5">
      <c r="A24" s="108" t="s">
        <v>72</v>
      </c>
      <c r="H24" s="109"/>
    </row>
    <row r="25" spans="1:8" s="96" customFormat="1" ht="19.5">
      <c r="A25" s="96">
        <v>1</v>
      </c>
      <c r="B25" s="96" t="s">
        <v>68</v>
      </c>
      <c r="C25" s="110"/>
      <c r="D25" s="110"/>
      <c r="E25" s="110"/>
      <c r="F25" s="110"/>
      <c r="H25" s="91">
        <v>229204.59</v>
      </c>
    </row>
    <row r="26" spans="1:8" s="96" customFormat="1" ht="19.5">
      <c r="A26" s="96">
        <v>2</v>
      </c>
      <c r="B26" s="96" t="s">
        <v>69</v>
      </c>
      <c r="C26" s="110"/>
      <c r="D26" s="110"/>
      <c r="E26" s="110"/>
      <c r="F26" s="110"/>
      <c r="H26" s="94">
        <f>+H27-H25</f>
        <v>12041102.859999999</v>
      </c>
    </row>
    <row r="27" spans="1:8" s="96" customFormat="1" ht="20.25" thickBot="1">
      <c r="C27" s="110"/>
      <c r="D27" s="110"/>
      <c r="E27" s="110"/>
      <c r="F27" s="110"/>
      <c r="H27" s="90">
        <f>+H21</f>
        <v>12270307.449999999</v>
      </c>
    </row>
    <row r="28" spans="1:8" s="96" customFormat="1" ht="20.25" thickTop="1">
      <c r="C28" s="110"/>
      <c r="D28" s="110"/>
      <c r="E28" s="110"/>
      <c r="F28" s="110"/>
      <c r="H28" s="91"/>
    </row>
    <row r="29" spans="1:8" s="25" customFormat="1">
      <c r="B29" s="28"/>
      <c r="C29" s="28"/>
      <c r="D29" s="28"/>
      <c r="E29" s="28"/>
      <c r="F29" s="28"/>
      <c r="H29" s="26"/>
    </row>
    <row r="30" spans="1:8" s="84" customFormat="1" ht="19.5">
      <c r="A30" s="85" t="s">
        <v>215</v>
      </c>
      <c r="B30" s="85"/>
      <c r="C30" s="85"/>
      <c r="D30" s="85"/>
      <c r="E30" s="85"/>
      <c r="F30" s="85"/>
      <c r="H30" s="89"/>
    </row>
    <row r="31" spans="1:8" s="96" customFormat="1" ht="19.5">
      <c r="A31" s="96" t="s">
        <v>73</v>
      </c>
      <c r="B31" s="97"/>
      <c r="C31" s="98"/>
      <c r="D31" s="98"/>
      <c r="E31" s="98"/>
      <c r="F31" s="98"/>
      <c r="H31" s="91">
        <v>13189948.779999999</v>
      </c>
    </row>
    <row r="32" spans="1:8" s="96" customFormat="1" ht="19.5">
      <c r="A32" s="96" t="s">
        <v>214</v>
      </c>
      <c r="B32" s="97"/>
      <c r="C32" s="98"/>
      <c r="D32" s="98"/>
      <c r="E32" s="113"/>
      <c r="F32" s="104"/>
      <c r="H32" s="94">
        <v>2598335.61</v>
      </c>
    </row>
    <row r="33" spans="1:8" s="96" customFormat="1" ht="20.25" thickBot="1">
      <c r="A33" s="96" t="s">
        <v>74</v>
      </c>
      <c r="B33" s="100"/>
      <c r="C33" s="98"/>
      <c r="D33" s="98"/>
      <c r="E33" s="98"/>
      <c r="F33" s="98"/>
      <c r="H33" s="90">
        <f>+H31+H32</f>
        <v>15788284.389999999</v>
      </c>
    </row>
    <row r="34" spans="1:8" s="25" customFormat="1" ht="21.75" thickTop="1">
      <c r="H34" s="26"/>
    </row>
    <row r="35" spans="1:8" s="25" customFormat="1">
      <c r="H35" s="26"/>
    </row>
    <row r="36" spans="1:8" s="25" customFormat="1">
      <c r="H36" s="26"/>
    </row>
    <row r="37" spans="1:8" s="40" customFormat="1" ht="19.5">
      <c r="C37" s="61" t="s">
        <v>184</v>
      </c>
      <c r="E37" s="63" t="s">
        <v>189</v>
      </c>
      <c r="G37" s="63" t="s">
        <v>187</v>
      </c>
    </row>
    <row r="38" spans="1:8" s="40" customFormat="1" ht="19.5">
      <c r="C38" s="62" t="s">
        <v>185</v>
      </c>
      <c r="E38" s="63" t="s">
        <v>190</v>
      </c>
      <c r="G38" s="63" t="s">
        <v>191</v>
      </c>
    </row>
    <row r="39" spans="1:8" s="25" customFormat="1">
      <c r="H39" s="26"/>
    </row>
    <row r="40" spans="1:8" s="25" customFormat="1">
      <c r="H40" s="26"/>
    </row>
    <row r="41" spans="1:8" s="25" customFormat="1">
      <c r="H41" s="26"/>
    </row>
    <row r="42" spans="1:8" s="27" customFormat="1">
      <c r="H42" s="12"/>
    </row>
    <row r="43" spans="1:8" s="25" customFormat="1">
      <c r="H43" s="26"/>
    </row>
    <row r="44" spans="1:8" s="25" customFormat="1">
      <c r="H44" s="26"/>
    </row>
    <row r="45" spans="1:8" s="25" customFormat="1">
      <c r="H45" s="26"/>
    </row>
    <row r="46" spans="1:8" s="25" customFormat="1">
      <c r="H46" s="26"/>
    </row>
    <row r="47" spans="1:8" s="25" customFormat="1">
      <c r="H47" s="26"/>
    </row>
    <row r="48" spans="1:8" s="25" customFormat="1">
      <c r="H48" s="26"/>
    </row>
    <row r="49" spans="8:8" s="25" customFormat="1">
      <c r="H49" s="26"/>
    </row>
    <row r="50" spans="8:8" s="25" customFormat="1">
      <c r="H50" s="26"/>
    </row>
    <row r="51" spans="8:8" s="25" customFormat="1">
      <c r="H51" s="26"/>
    </row>
    <row r="52" spans="8:8" s="25" customFormat="1">
      <c r="H52" s="26"/>
    </row>
    <row r="53" spans="8:8" s="25" customFormat="1">
      <c r="H53" s="26"/>
    </row>
    <row r="54" spans="8:8" s="25" customFormat="1">
      <c r="H54" s="26"/>
    </row>
    <row r="55" spans="8:8" s="25" customFormat="1">
      <c r="H55" s="26"/>
    </row>
    <row r="56" spans="8:8" s="25" customFormat="1">
      <c r="H56" s="26"/>
    </row>
    <row r="57" spans="8:8" s="25" customFormat="1">
      <c r="H57" s="26"/>
    </row>
    <row r="58" spans="8:8" s="25" customFormat="1">
      <c r="H58" s="26"/>
    </row>
  </sheetData>
  <mergeCells count="3">
    <mergeCell ref="A1:H1"/>
    <mergeCell ref="A2:H2"/>
    <mergeCell ref="A3:H3"/>
  </mergeCells>
  <pageMargins left="0.47244094488188981" right="0.35433070866141736" top="0.74803149606299213" bottom="0.33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73"/>
  <sheetViews>
    <sheetView workbookViewId="0">
      <selection activeCell="I8" sqref="I8"/>
    </sheetView>
  </sheetViews>
  <sheetFormatPr defaultRowHeight="14.25"/>
  <sheetData>
    <row r="1" spans="1:13" s="30" customFormat="1" ht="21">
      <c r="A1" s="121" t="s">
        <v>76</v>
      </c>
      <c r="B1" s="121"/>
      <c r="C1" s="121"/>
      <c r="D1" s="121"/>
      <c r="E1" s="121"/>
      <c r="F1" s="121"/>
      <c r="G1" s="121"/>
      <c r="H1" s="121"/>
      <c r="I1" s="121"/>
      <c r="J1" s="39"/>
      <c r="M1" s="31"/>
    </row>
    <row r="2" spans="1:13" s="30" customFormat="1" ht="21">
      <c r="A2" s="121" t="s">
        <v>77</v>
      </c>
      <c r="B2" s="121"/>
      <c r="C2" s="121"/>
      <c r="D2" s="121"/>
      <c r="E2" s="121"/>
      <c r="F2" s="121"/>
      <c r="G2" s="121"/>
      <c r="H2" s="121"/>
      <c r="I2" s="121"/>
      <c r="J2" s="39"/>
      <c r="M2" s="31"/>
    </row>
    <row r="3" spans="1:13" s="30" customFormat="1" ht="21">
      <c r="A3" s="121" t="s">
        <v>78</v>
      </c>
      <c r="B3" s="121"/>
      <c r="C3" s="121"/>
      <c r="D3" s="121"/>
      <c r="E3" s="121"/>
      <c r="F3" s="121"/>
      <c r="G3" s="121"/>
      <c r="H3" s="121"/>
      <c r="I3" s="121"/>
      <c r="J3" s="39"/>
      <c r="M3" s="31"/>
    </row>
    <row r="4" spans="1:13" s="30" customFormat="1" ht="21">
      <c r="B4" s="32"/>
      <c r="C4" s="32"/>
      <c r="D4" s="32"/>
      <c r="E4" s="32"/>
      <c r="F4" s="32"/>
      <c r="G4" s="32"/>
      <c r="H4" s="32"/>
      <c r="I4" s="32"/>
      <c r="J4" s="32"/>
      <c r="M4" s="31"/>
    </row>
    <row r="5" spans="1:13" s="30" customFormat="1" ht="21">
      <c r="A5" s="33" t="s">
        <v>79</v>
      </c>
      <c r="B5" s="32"/>
      <c r="C5" s="32"/>
      <c r="D5" s="32"/>
      <c r="E5" s="32"/>
      <c r="F5" s="32"/>
      <c r="G5" s="32"/>
      <c r="H5" s="32"/>
      <c r="I5" s="32"/>
      <c r="J5" s="32"/>
      <c r="M5" s="31"/>
    </row>
    <row r="6" spans="1:13" s="30" customFormat="1" ht="21">
      <c r="A6" s="34" t="s">
        <v>80</v>
      </c>
      <c r="B6" s="32"/>
      <c r="C6" s="32"/>
      <c r="D6" s="32"/>
      <c r="E6" s="32"/>
      <c r="F6" s="32"/>
      <c r="G6" s="32"/>
      <c r="H6" s="32"/>
      <c r="I6" s="32"/>
      <c r="J6" s="32"/>
      <c r="M6" s="31"/>
    </row>
    <row r="7" spans="1:13" s="30" customFormat="1" ht="21">
      <c r="A7" s="34" t="s">
        <v>81</v>
      </c>
      <c r="B7" s="32"/>
      <c r="C7" s="32"/>
      <c r="D7" s="32"/>
      <c r="E7" s="32"/>
      <c r="F7" s="32"/>
      <c r="G7" s="32"/>
      <c r="H7" s="32"/>
      <c r="I7" s="32"/>
      <c r="J7" s="32"/>
      <c r="M7" s="31"/>
    </row>
    <row r="8" spans="1:13" s="30" customFormat="1" ht="21">
      <c r="A8" s="34" t="s">
        <v>82</v>
      </c>
      <c r="B8" s="32"/>
      <c r="C8" s="32"/>
      <c r="D8" s="32"/>
      <c r="E8" s="32"/>
      <c r="F8" s="32"/>
      <c r="G8" s="32"/>
      <c r="H8" s="32"/>
      <c r="I8" s="32"/>
      <c r="J8" s="32"/>
      <c r="M8" s="31"/>
    </row>
    <row r="9" spans="1:13" s="30" customFormat="1" ht="21">
      <c r="A9" s="33" t="s">
        <v>83</v>
      </c>
      <c r="B9" s="32"/>
      <c r="C9" s="32"/>
      <c r="D9" s="32"/>
      <c r="E9" s="32"/>
      <c r="F9" s="32"/>
      <c r="G9" s="32"/>
      <c r="H9" s="32"/>
      <c r="I9" s="32"/>
      <c r="J9" s="32"/>
      <c r="M9" s="31"/>
    </row>
    <row r="10" spans="1:13" s="30" customFormat="1" ht="21">
      <c r="A10" s="34" t="s">
        <v>84</v>
      </c>
      <c r="B10" s="32"/>
      <c r="C10" s="32"/>
      <c r="D10" s="32"/>
      <c r="E10" s="32"/>
      <c r="F10" s="32"/>
      <c r="G10" s="32"/>
      <c r="H10" s="32"/>
      <c r="I10" s="32"/>
      <c r="J10" s="32"/>
      <c r="M10" s="31"/>
    </row>
    <row r="11" spans="1:13" s="30" customFormat="1" ht="21">
      <c r="A11" s="34" t="s">
        <v>85</v>
      </c>
      <c r="B11" s="32"/>
      <c r="C11" s="32"/>
      <c r="D11" s="32"/>
      <c r="E11" s="32"/>
      <c r="F11" s="32"/>
      <c r="G11" s="32"/>
      <c r="H11" s="32"/>
      <c r="I11" s="32"/>
      <c r="J11" s="32"/>
      <c r="M11" s="31"/>
    </row>
    <row r="12" spans="1:13" s="30" customFormat="1" ht="21">
      <c r="A12" s="34" t="s">
        <v>86</v>
      </c>
      <c r="B12" s="32"/>
      <c r="C12" s="32"/>
      <c r="D12" s="32"/>
      <c r="E12" s="32"/>
      <c r="F12" s="32"/>
      <c r="G12" s="32"/>
      <c r="H12" s="32"/>
      <c r="I12" s="32"/>
      <c r="J12" s="32"/>
      <c r="M12" s="31"/>
    </row>
    <row r="13" spans="1:13" s="30" customFormat="1" ht="21">
      <c r="A13" s="34" t="s">
        <v>87</v>
      </c>
      <c r="B13" s="32"/>
      <c r="C13" s="32"/>
      <c r="D13" s="32"/>
      <c r="E13" s="32"/>
      <c r="F13" s="32"/>
      <c r="G13" s="32"/>
      <c r="H13" s="32"/>
      <c r="I13" s="32"/>
      <c r="J13" s="32"/>
      <c r="M13" s="31"/>
    </row>
    <row r="14" spans="1:13" s="30" customFormat="1" ht="21">
      <c r="A14" s="34" t="s">
        <v>88</v>
      </c>
      <c r="B14" s="32"/>
      <c r="C14" s="32"/>
      <c r="D14" s="32"/>
      <c r="E14" s="32"/>
      <c r="F14" s="32"/>
      <c r="G14" s="32"/>
      <c r="H14" s="32"/>
      <c r="I14" s="32"/>
      <c r="J14" s="32"/>
      <c r="M14" s="31"/>
    </row>
    <row r="15" spans="1:13" s="30" customFormat="1" ht="21">
      <c r="A15" s="34" t="s">
        <v>89</v>
      </c>
      <c r="B15" s="32"/>
      <c r="C15" s="32"/>
      <c r="D15" s="32"/>
      <c r="E15" s="32"/>
      <c r="F15" s="32"/>
      <c r="G15" s="32"/>
      <c r="H15" s="32"/>
      <c r="I15" s="32"/>
      <c r="J15" s="32"/>
      <c r="M15" s="31"/>
    </row>
    <row r="16" spans="1:13" s="30" customFormat="1" ht="21">
      <c r="A16" s="33" t="s">
        <v>90</v>
      </c>
      <c r="B16" s="32"/>
      <c r="C16" s="32"/>
      <c r="D16" s="32"/>
      <c r="E16" s="32"/>
      <c r="F16" s="32"/>
      <c r="G16" s="32"/>
      <c r="H16" s="32"/>
      <c r="I16" s="32"/>
      <c r="J16" s="32"/>
      <c r="M16" s="31"/>
    </row>
    <row r="17" spans="1:13" s="30" customFormat="1" ht="21">
      <c r="A17" s="34" t="s">
        <v>91</v>
      </c>
      <c r="B17" s="32"/>
      <c r="C17" s="32"/>
      <c r="D17" s="32"/>
      <c r="E17" s="32"/>
      <c r="F17" s="32"/>
      <c r="G17" s="32"/>
      <c r="H17" s="32"/>
      <c r="I17" s="32"/>
      <c r="J17" s="32"/>
      <c r="M17" s="31"/>
    </row>
    <row r="18" spans="1:13" s="30" customFormat="1" ht="21">
      <c r="A18" s="34" t="s">
        <v>92</v>
      </c>
      <c r="B18" s="32"/>
      <c r="C18" s="32"/>
      <c r="D18" s="32"/>
      <c r="E18" s="32"/>
      <c r="F18" s="32"/>
      <c r="G18" s="32"/>
      <c r="H18" s="32"/>
      <c r="I18" s="32"/>
      <c r="J18" s="32"/>
      <c r="M18" s="31"/>
    </row>
    <row r="19" spans="1:13" s="30" customFormat="1" ht="21">
      <c r="A19" s="34" t="s">
        <v>93</v>
      </c>
      <c r="B19" s="32"/>
      <c r="C19" s="32"/>
      <c r="D19" s="32"/>
      <c r="E19" s="32"/>
      <c r="F19" s="32"/>
      <c r="G19" s="32"/>
      <c r="H19" s="32"/>
      <c r="I19" s="32"/>
      <c r="J19" s="32"/>
      <c r="M19" s="31"/>
    </row>
    <row r="20" spans="1:13" s="30" customFormat="1" ht="21">
      <c r="A20" s="34" t="s">
        <v>94</v>
      </c>
      <c r="B20" s="32"/>
      <c r="C20" s="32"/>
      <c r="D20" s="32"/>
      <c r="E20" s="32"/>
      <c r="F20" s="32"/>
      <c r="G20" s="32"/>
      <c r="H20" s="32"/>
      <c r="I20" s="32"/>
      <c r="J20" s="32"/>
      <c r="M20" s="31"/>
    </row>
    <row r="21" spans="1:13" s="30" customFormat="1" ht="21">
      <c r="A21" s="34" t="s">
        <v>95</v>
      </c>
      <c r="B21" s="32"/>
      <c r="C21" s="32"/>
      <c r="D21" s="32"/>
      <c r="E21" s="32"/>
      <c r="F21" s="32"/>
      <c r="G21" s="32"/>
      <c r="H21" s="32"/>
      <c r="I21" s="32"/>
      <c r="J21" s="32"/>
      <c r="M21" s="31"/>
    </row>
    <row r="22" spans="1:13" s="30" customFormat="1" ht="21">
      <c r="A22" s="34" t="s">
        <v>96</v>
      </c>
      <c r="B22" s="32"/>
      <c r="C22" s="32"/>
      <c r="D22" s="32"/>
      <c r="E22" s="32"/>
      <c r="F22" s="32"/>
      <c r="G22" s="32"/>
      <c r="H22" s="32"/>
      <c r="I22" s="32"/>
      <c r="J22" s="32"/>
      <c r="M22" s="31"/>
    </row>
    <row r="23" spans="1:13" s="30" customFormat="1" ht="21">
      <c r="A23" s="34" t="s">
        <v>97</v>
      </c>
      <c r="B23" s="32"/>
      <c r="C23" s="32"/>
      <c r="D23" s="32"/>
      <c r="E23" s="32"/>
      <c r="F23" s="32"/>
      <c r="G23" s="32"/>
      <c r="H23" s="32"/>
      <c r="I23" s="32"/>
      <c r="J23" s="32"/>
      <c r="M23" s="31"/>
    </row>
    <row r="24" spans="1:13" s="30" customFormat="1" ht="21">
      <c r="A24" s="34" t="s">
        <v>98</v>
      </c>
      <c r="B24" s="32"/>
      <c r="C24" s="32"/>
      <c r="D24" s="32"/>
      <c r="E24" s="32"/>
      <c r="F24" s="32"/>
      <c r="G24" s="32"/>
      <c r="H24" s="32"/>
      <c r="I24" s="32"/>
      <c r="J24" s="32"/>
      <c r="M24" s="31"/>
    </row>
    <row r="25" spans="1:13" ht="21">
      <c r="A25" s="33" t="s">
        <v>99</v>
      </c>
    </row>
    <row r="26" spans="1:13" ht="21">
      <c r="A26" s="34" t="s">
        <v>100</v>
      </c>
    </row>
    <row r="27" spans="1:13" ht="21">
      <c r="A27" s="34" t="s">
        <v>101</v>
      </c>
    </row>
    <row r="28" spans="1:13" ht="21">
      <c r="A28" s="34" t="s">
        <v>102</v>
      </c>
    </row>
    <row r="29" spans="1:13" ht="21">
      <c r="A29" s="34" t="s">
        <v>103</v>
      </c>
    </row>
    <row r="30" spans="1:13" ht="21">
      <c r="A30" s="34" t="s">
        <v>104</v>
      </c>
    </row>
    <row r="31" spans="1:13" ht="21">
      <c r="A31" s="34" t="s">
        <v>105</v>
      </c>
    </row>
    <row r="32" spans="1:13" ht="21">
      <c r="A32" s="34" t="s">
        <v>106</v>
      </c>
    </row>
    <row r="33" spans="1:1" ht="21">
      <c r="A33" s="34"/>
    </row>
    <row r="34" spans="1:1" ht="21">
      <c r="A34" s="33" t="s">
        <v>107</v>
      </c>
    </row>
    <row r="35" spans="1:1" ht="21">
      <c r="A35" s="34" t="s">
        <v>108</v>
      </c>
    </row>
    <row r="36" spans="1:1" ht="21">
      <c r="A36" s="34" t="s">
        <v>109</v>
      </c>
    </row>
    <row r="37" spans="1:1" ht="21">
      <c r="A37" s="34" t="s">
        <v>110</v>
      </c>
    </row>
    <row r="38" spans="1:1" ht="21">
      <c r="A38" s="34" t="s">
        <v>111</v>
      </c>
    </row>
    <row r="39" spans="1:1" ht="21">
      <c r="A39" s="34" t="s">
        <v>112</v>
      </c>
    </row>
    <row r="40" spans="1:1" ht="21">
      <c r="A40" s="35" t="s">
        <v>113</v>
      </c>
    </row>
    <row r="41" spans="1:1" ht="21">
      <c r="A41" s="34" t="s">
        <v>114</v>
      </c>
    </row>
    <row r="42" spans="1:1" ht="21">
      <c r="A42" s="34" t="s">
        <v>115</v>
      </c>
    </row>
    <row r="43" spans="1:1" ht="21">
      <c r="A43" s="34"/>
    </row>
    <row r="44" spans="1:1" ht="21">
      <c r="A44" s="33" t="s">
        <v>116</v>
      </c>
    </row>
    <row r="45" spans="1:1" ht="21">
      <c r="A45" s="34" t="s">
        <v>117</v>
      </c>
    </row>
    <row r="46" spans="1:1" ht="21">
      <c r="A46" s="36" t="s">
        <v>118</v>
      </c>
    </row>
    <row r="47" spans="1:1" ht="21">
      <c r="A47" s="36"/>
    </row>
    <row r="48" spans="1:1" ht="21">
      <c r="A48" s="37" t="s">
        <v>119</v>
      </c>
    </row>
    <row r="49" spans="1:3" ht="21">
      <c r="C49" s="38" t="s">
        <v>120</v>
      </c>
    </row>
    <row r="50" spans="1:3" ht="21">
      <c r="C50" s="38" t="s">
        <v>121</v>
      </c>
    </row>
    <row r="51" spans="1:3" ht="21">
      <c r="C51" s="38" t="s">
        <v>122</v>
      </c>
    </row>
    <row r="52" spans="1:3" ht="21">
      <c r="C52" s="38" t="s">
        <v>123</v>
      </c>
    </row>
    <row r="53" spans="1:3" ht="21">
      <c r="C53" s="38" t="s">
        <v>124</v>
      </c>
    </row>
    <row r="54" spans="1:3" ht="21">
      <c r="A54" s="34"/>
    </row>
    <row r="55" spans="1:3" ht="21">
      <c r="A55" s="33" t="s">
        <v>125</v>
      </c>
    </row>
    <row r="56" spans="1:3" ht="21">
      <c r="A56" s="36" t="s">
        <v>126</v>
      </c>
    </row>
    <row r="57" spans="1:3" ht="21">
      <c r="A57" s="36" t="s">
        <v>127</v>
      </c>
    </row>
    <row r="58" spans="1:3" ht="21">
      <c r="A58" s="36" t="s">
        <v>128</v>
      </c>
    </row>
    <row r="59" spans="1:3" ht="21">
      <c r="A59" s="36" t="s">
        <v>129</v>
      </c>
    </row>
    <row r="60" spans="1:3" ht="21">
      <c r="A60" s="36" t="s">
        <v>130</v>
      </c>
    </row>
    <row r="61" spans="1:3" ht="21">
      <c r="A61" s="36" t="s">
        <v>131</v>
      </c>
    </row>
    <row r="62" spans="1:3" ht="21">
      <c r="A62" s="36" t="s">
        <v>132</v>
      </c>
    </row>
    <row r="63" spans="1:3" ht="21">
      <c r="A63" s="36" t="s">
        <v>133</v>
      </c>
    </row>
    <row r="66" spans="1:2" s="36" customFormat="1" ht="21">
      <c r="A66" s="37" t="s">
        <v>134</v>
      </c>
    </row>
    <row r="67" spans="1:2" s="36" customFormat="1" ht="21">
      <c r="B67" s="36" t="s">
        <v>135</v>
      </c>
    </row>
    <row r="68" spans="1:2" s="36" customFormat="1" ht="21">
      <c r="B68" s="36" t="s">
        <v>136</v>
      </c>
    </row>
    <row r="69" spans="1:2" s="36" customFormat="1" ht="21">
      <c r="A69" s="36" t="s">
        <v>137</v>
      </c>
    </row>
    <row r="70" spans="1:2" s="36" customFormat="1" ht="21">
      <c r="A70" s="36" t="s">
        <v>138</v>
      </c>
    </row>
    <row r="71" spans="1:2" s="36" customFormat="1" ht="21">
      <c r="A71" s="36" t="s">
        <v>139</v>
      </c>
    </row>
    <row r="72" spans="1:2" s="36" customFormat="1" ht="21">
      <c r="B72" s="36" t="s">
        <v>140</v>
      </c>
    </row>
    <row r="73" spans="1:2" s="36" customFormat="1" ht="21"/>
  </sheetData>
  <mergeCells count="3">
    <mergeCell ref="A1:I1"/>
    <mergeCell ref="A2:I2"/>
    <mergeCell ref="A3:I3"/>
  </mergeCells>
  <pageMargins left="0.7" right="0.7" top="0.7" bottom="0.47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H10" sqref="H10"/>
    </sheetView>
  </sheetViews>
  <sheetFormatPr defaultColWidth="15.125" defaultRowHeight="19.5"/>
  <cols>
    <col min="1" max="2" width="15.125" style="40"/>
    <col min="3" max="3" width="9.75" style="40" customWidth="1"/>
    <col min="4" max="4" width="15.125" style="40"/>
    <col min="5" max="5" width="18.875" style="40" customWidth="1"/>
    <col min="6" max="6" width="16.75" style="40" customWidth="1"/>
    <col min="7" max="16384" width="15.125" style="40"/>
  </cols>
  <sheetData>
    <row r="1" spans="1:6">
      <c r="F1" s="41"/>
    </row>
    <row r="2" spans="1:6">
      <c r="A2" s="125" t="s">
        <v>76</v>
      </c>
      <c r="B2" s="125"/>
      <c r="C2" s="125"/>
      <c r="D2" s="125"/>
      <c r="E2" s="125"/>
      <c r="F2" s="125"/>
    </row>
    <row r="3" spans="1:6">
      <c r="A3" s="125" t="s">
        <v>141</v>
      </c>
      <c r="B3" s="125"/>
      <c r="C3" s="125"/>
      <c r="D3" s="125"/>
      <c r="E3" s="125"/>
      <c r="F3" s="125"/>
    </row>
    <row r="4" spans="1:6">
      <c r="A4" s="125" t="s">
        <v>142</v>
      </c>
      <c r="B4" s="125"/>
      <c r="C4" s="125"/>
      <c r="D4" s="125"/>
      <c r="E4" s="125"/>
      <c r="F4" s="125"/>
    </row>
    <row r="5" spans="1:6">
      <c r="A5" s="42" t="s">
        <v>143</v>
      </c>
      <c r="B5" s="41"/>
      <c r="C5" s="41"/>
      <c r="D5" s="41"/>
      <c r="E5" s="41"/>
      <c r="F5" s="41"/>
    </row>
    <row r="6" spans="1:6">
      <c r="A6" s="126" t="s">
        <v>144</v>
      </c>
      <c r="B6" s="127"/>
      <c r="C6" s="128"/>
      <c r="D6" s="132" t="s">
        <v>145</v>
      </c>
      <c r="E6" s="134" t="s">
        <v>146</v>
      </c>
      <c r="F6" s="135"/>
    </row>
    <row r="7" spans="1:6">
      <c r="A7" s="129"/>
      <c r="B7" s="130"/>
      <c r="C7" s="131"/>
      <c r="D7" s="133"/>
      <c r="E7" s="43" t="s">
        <v>147</v>
      </c>
      <c r="F7" s="43" t="s">
        <v>46</v>
      </c>
    </row>
    <row r="8" spans="1:6">
      <c r="A8" s="64" t="s">
        <v>148</v>
      </c>
      <c r="B8" s="65"/>
      <c r="C8" s="66"/>
      <c r="D8" s="67"/>
      <c r="E8" s="44"/>
      <c r="F8" s="45"/>
    </row>
    <row r="9" spans="1:6">
      <c r="A9" s="68"/>
      <c r="B9" s="69" t="s">
        <v>149</v>
      </c>
      <c r="C9" s="70"/>
      <c r="D9" s="48">
        <v>4328791</v>
      </c>
      <c r="E9" s="71" t="s">
        <v>150</v>
      </c>
      <c r="F9" s="46">
        <f>+F29-F10-F11</f>
        <v>22775212</v>
      </c>
    </row>
    <row r="10" spans="1:6">
      <c r="A10" s="68"/>
      <c r="B10" s="69" t="s">
        <v>151</v>
      </c>
      <c r="C10" s="70"/>
      <c r="D10" s="48">
        <v>11491000</v>
      </c>
      <c r="E10" s="71" t="s">
        <v>23</v>
      </c>
      <c r="F10" s="47">
        <f>2985000+1969420+39700+57600+38500</f>
        <v>5090220</v>
      </c>
    </row>
    <row r="11" spans="1:6">
      <c r="A11" s="68"/>
      <c r="B11" s="69" t="s">
        <v>152</v>
      </c>
      <c r="C11" s="70"/>
      <c r="D11" s="48">
        <v>64500</v>
      </c>
      <c r="E11" s="71" t="s">
        <v>24</v>
      </c>
      <c r="F11" s="46">
        <v>7480000</v>
      </c>
    </row>
    <row r="12" spans="1:6">
      <c r="A12" s="68"/>
      <c r="B12" s="69"/>
      <c r="C12" s="70"/>
      <c r="D12" s="48"/>
      <c r="E12" s="71" t="s">
        <v>58</v>
      </c>
      <c r="F12" s="46">
        <f>D10</f>
        <v>11491000</v>
      </c>
    </row>
    <row r="13" spans="1:6">
      <c r="A13" s="72" t="s">
        <v>153</v>
      </c>
      <c r="B13" s="73"/>
      <c r="C13" s="70"/>
      <c r="D13" s="48"/>
      <c r="E13" s="71"/>
      <c r="F13" s="46"/>
    </row>
    <row r="14" spans="1:6">
      <c r="A14" s="74"/>
      <c r="B14" s="75" t="s">
        <v>154</v>
      </c>
      <c r="C14" s="70"/>
      <c r="D14" s="48">
        <v>15981220</v>
      </c>
      <c r="E14" s="76"/>
      <c r="F14" s="47"/>
    </row>
    <row r="15" spans="1:6">
      <c r="A15" s="74"/>
      <c r="B15" s="75" t="s">
        <v>155</v>
      </c>
      <c r="C15" s="70"/>
      <c r="D15" s="48">
        <v>1067410</v>
      </c>
      <c r="E15" s="76"/>
      <c r="F15" s="47"/>
    </row>
    <row r="16" spans="1:6">
      <c r="A16" s="74"/>
      <c r="B16" s="75" t="s">
        <v>156</v>
      </c>
      <c r="C16" s="70"/>
      <c r="D16" s="48"/>
      <c r="E16" s="76"/>
      <c r="F16" s="47"/>
    </row>
    <row r="17" spans="1:13">
      <c r="A17" s="77" t="s">
        <v>157</v>
      </c>
      <c r="B17" s="78"/>
      <c r="C17" s="47"/>
      <c r="D17" s="48">
        <v>109950</v>
      </c>
      <c r="E17" s="76"/>
      <c r="F17" s="47"/>
    </row>
    <row r="18" spans="1:13">
      <c r="A18" s="77" t="s">
        <v>158</v>
      </c>
      <c r="B18" s="78"/>
      <c r="C18" s="47"/>
      <c r="D18" s="48">
        <v>191700</v>
      </c>
      <c r="E18" s="76"/>
      <c r="F18" s="47"/>
    </row>
    <row r="19" spans="1:13">
      <c r="A19" s="77" t="s">
        <v>159</v>
      </c>
      <c r="B19" s="78"/>
      <c r="C19" s="47"/>
      <c r="D19" s="48">
        <f>248690+5100</f>
        <v>253790</v>
      </c>
      <c r="E19" s="76"/>
      <c r="F19" s="47"/>
    </row>
    <row r="20" spans="1:13">
      <c r="A20" s="77" t="s">
        <v>160</v>
      </c>
      <c r="B20" s="78"/>
      <c r="C20" s="47"/>
      <c r="D20" s="48">
        <v>810050</v>
      </c>
      <c r="E20" s="49"/>
      <c r="F20" s="48"/>
    </row>
    <row r="21" spans="1:13">
      <c r="A21" s="77" t="s">
        <v>161</v>
      </c>
      <c r="B21" s="78"/>
      <c r="C21" s="47"/>
      <c r="D21" s="48">
        <v>909131</v>
      </c>
      <c r="E21" s="49"/>
      <c r="F21" s="48"/>
    </row>
    <row r="22" spans="1:13">
      <c r="A22" s="77" t="s">
        <v>162</v>
      </c>
      <c r="B22" s="78"/>
      <c r="C22" s="47"/>
      <c r="D22" s="48">
        <v>30190</v>
      </c>
      <c r="E22" s="49"/>
      <c r="F22" s="48"/>
    </row>
    <row r="23" spans="1:13">
      <c r="A23" s="77" t="s">
        <v>163</v>
      </c>
      <c r="B23" s="78"/>
      <c r="C23" s="47"/>
      <c r="D23" s="48">
        <v>107700</v>
      </c>
      <c r="E23" s="49"/>
      <c r="F23" s="48"/>
    </row>
    <row r="24" spans="1:13">
      <c r="A24" s="77"/>
      <c r="B24" s="78"/>
      <c r="C24" s="47"/>
      <c r="D24" s="48"/>
      <c r="E24" s="49"/>
      <c r="F24" s="48"/>
    </row>
    <row r="25" spans="1:13">
      <c r="A25" s="77"/>
      <c r="B25" s="78"/>
      <c r="C25" s="47"/>
      <c r="D25" s="48"/>
      <c r="E25" s="49"/>
      <c r="F25" s="48"/>
    </row>
    <row r="26" spans="1:13">
      <c r="A26" s="77"/>
      <c r="B26" s="78"/>
      <c r="C26" s="47"/>
      <c r="D26" s="48"/>
      <c r="E26" s="49"/>
      <c r="F26" s="48"/>
    </row>
    <row r="27" spans="1:13">
      <c r="A27" s="68"/>
      <c r="B27" s="69"/>
      <c r="C27" s="70"/>
      <c r="D27" s="48"/>
      <c r="E27" s="49"/>
      <c r="F27" s="48"/>
    </row>
    <row r="28" spans="1:13">
      <c r="A28" s="74"/>
      <c r="B28" s="78"/>
      <c r="C28" s="79"/>
      <c r="D28" s="48"/>
      <c r="E28" s="49"/>
      <c r="F28" s="48"/>
    </row>
    <row r="29" spans="1:13" ht="20.25" thickBot="1">
      <c r="A29" s="122" t="s">
        <v>35</v>
      </c>
      <c r="B29" s="123"/>
      <c r="C29" s="124"/>
      <c r="D29" s="50">
        <f>SUM(D9:D28)</f>
        <v>35345432</v>
      </c>
      <c r="E29" s="51"/>
      <c r="F29" s="50">
        <v>35345432</v>
      </c>
    </row>
    <row r="30" spans="1:13" ht="20.25" thickTop="1"/>
    <row r="31" spans="1:13" s="80" customFormat="1">
      <c r="A31" s="80" t="s">
        <v>183</v>
      </c>
      <c r="B31" s="81"/>
      <c r="D31" s="82"/>
      <c r="E31" s="82"/>
      <c r="F31" s="82"/>
      <c r="G31" s="82"/>
      <c r="L31" s="83"/>
    </row>
    <row r="32" spans="1:13" s="80" customFormat="1">
      <c r="A32" s="81" t="s">
        <v>164</v>
      </c>
      <c r="B32" s="81"/>
      <c r="C32" s="82"/>
      <c r="D32" s="82"/>
      <c r="E32" s="82"/>
      <c r="M32" s="83"/>
    </row>
    <row r="33" spans="1:13" s="80" customFormat="1">
      <c r="A33" s="81" t="s">
        <v>165</v>
      </c>
      <c r="B33" s="81"/>
      <c r="C33" s="82"/>
      <c r="D33" s="82"/>
      <c r="E33" s="82"/>
      <c r="M33" s="83"/>
    </row>
    <row r="34" spans="1:13" s="30" customFormat="1" ht="21">
      <c r="M34" s="52"/>
    </row>
    <row r="35" spans="1:13" s="30" customFormat="1" ht="21">
      <c r="M35" s="52"/>
    </row>
    <row r="36" spans="1:13" s="30" customFormat="1" ht="21">
      <c r="M36" s="52"/>
    </row>
    <row r="37" spans="1:13" s="30" customFormat="1" ht="21">
      <c r="M37" s="52"/>
    </row>
    <row r="38" spans="1:13">
      <c r="A38" s="61" t="s">
        <v>184</v>
      </c>
      <c r="C38" s="63" t="s">
        <v>189</v>
      </c>
      <c r="E38" s="63" t="s">
        <v>187</v>
      </c>
    </row>
    <row r="39" spans="1:13">
      <c r="A39" s="62" t="s">
        <v>185</v>
      </c>
      <c r="C39" s="63" t="s">
        <v>186</v>
      </c>
      <c r="E39" s="63" t="s">
        <v>188</v>
      </c>
    </row>
  </sheetData>
  <mergeCells count="7">
    <mergeCell ref="A29:C29"/>
    <mergeCell ref="A2:F2"/>
    <mergeCell ref="A3:F3"/>
    <mergeCell ref="A4:F4"/>
    <mergeCell ref="A6:C7"/>
    <mergeCell ref="D6:D7"/>
    <mergeCell ref="E6:F6"/>
  </mergeCells>
  <pageMargins left="0.34" right="0.27" top="0.39" bottom="0.3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สินทรัพย์</vt:lpstr>
      <vt:lpstr>หนี้สินและทุน</vt:lpstr>
      <vt:lpstr>หมายเหตุ</vt:lpstr>
      <vt:lpstr>หมายเหตุงบหนี้สิ้น</vt:lpstr>
      <vt:lpstr>หมายเหตุงบหนี้สิน</vt:lpstr>
      <vt:lpstr>หมายเหตุเงินสะสม</vt:lpstr>
      <vt:lpstr>Sheet3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My-pc</dc:creator>
  <cp:lastModifiedBy>MyDoc</cp:lastModifiedBy>
  <cp:lastPrinted>2015-10-19T06:22:18Z</cp:lastPrinted>
  <dcterms:created xsi:type="dcterms:W3CDTF">2015-10-13T02:59:37Z</dcterms:created>
  <dcterms:modified xsi:type="dcterms:W3CDTF">2015-10-19T06:30:04Z</dcterms:modified>
</cp:coreProperties>
</file>